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225" windowWidth="14805" windowHeight="7890" tabRatio="927"/>
  </bookViews>
  <sheets>
    <sheet name="53.02.02 9кл " sheetId="102" r:id="rId1"/>
    <sheet name="53.02.03 9кл" sheetId="2" r:id="rId2"/>
    <sheet name="53.02.04 9кл " sheetId="104" r:id="rId3"/>
    <sheet name="53.02.05 9кл " sheetId="105" r:id="rId4"/>
    <sheet name="53.02.06 9кл " sheetId="106" r:id="rId5"/>
    <sheet name="53.02.07 9кл " sheetId="107" r:id="rId6"/>
  </sheets>
  <calcPr calcId="125725"/>
</workbook>
</file>

<file path=xl/calcChain.xml><?xml version="1.0" encoding="utf-8"?>
<calcChain xmlns="http://schemas.openxmlformats.org/spreadsheetml/2006/main">
  <c r="I91" i="107"/>
  <c r="F81"/>
  <c r="F77"/>
  <c r="E77"/>
  <c r="E70"/>
  <c r="F67"/>
  <c r="F62" s="1"/>
  <c r="E67"/>
  <c r="E66"/>
  <c r="F63"/>
  <c r="E63"/>
  <c r="E62"/>
  <c r="E58"/>
  <c r="F56"/>
  <c r="E56"/>
  <c r="E54"/>
  <c r="F52"/>
  <c r="E52"/>
  <c r="F48"/>
  <c r="E48"/>
  <c r="E47"/>
  <c r="F44"/>
  <c r="E44"/>
  <c r="F40"/>
  <c r="E40"/>
  <c r="F39"/>
  <c r="F34"/>
  <c r="E34"/>
  <c r="E33"/>
  <c r="F30"/>
  <c r="E30"/>
  <c r="E29"/>
  <c r="F26"/>
  <c r="E26"/>
  <c r="F22"/>
  <c r="E22"/>
  <c r="E21" s="1"/>
  <c r="F15"/>
  <c r="E15"/>
  <c r="I7"/>
  <c r="H7"/>
  <c r="G7"/>
  <c r="I6"/>
  <c r="H6"/>
  <c r="G6"/>
  <c r="J6" s="1"/>
  <c r="I4"/>
  <c r="H4"/>
  <c r="G4"/>
  <c r="I91" i="106"/>
  <c r="F81"/>
  <c r="F77"/>
  <c r="E77"/>
  <c r="E70"/>
  <c r="F67"/>
  <c r="E67"/>
  <c r="E62" s="1"/>
  <c r="E66"/>
  <c r="F63"/>
  <c r="E63"/>
  <c r="F62"/>
  <c r="E58"/>
  <c r="F56"/>
  <c r="E56"/>
  <c r="E54"/>
  <c r="F52"/>
  <c r="F39" s="1"/>
  <c r="E52"/>
  <c r="F48"/>
  <c r="E48"/>
  <c r="E47"/>
  <c r="F44"/>
  <c r="E44"/>
  <c r="F40"/>
  <c r="E40"/>
  <c r="F34"/>
  <c r="E34"/>
  <c r="E33"/>
  <c r="F30"/>
  <c r="E30"/>
  <c r="E29"/>
  <c r="F26"/>
  <c r="E26"/>
  <c r="F22"/>
  <c r="E22"/>
  <c r="E21"/>
  <c r="F15"/>
  <c r="E15"/>
  <c r="I7"/>
  <c r="H7"/>
  <c r="G7"/>
  <c r="I6"/>
  <c r="H6"/>
  <c r="G6"/>
  <c r="J6" s="1"/>
  <c r="I4"/>
  <c r="H4"/>
  <c r="G4"/>
  <c r="I91" i="105"/>
  <c r="F81"/>
  <c r="F77"/>
  <c r="E77"/>
  <c r="E70"/>
  <c r="F67"/>
  <c r="E67"/>
  <c r="E66"/>
  <c r="F63"/>
  <c r="E63"/>
  <c r="F62"/>
  <c r="E62"/>
  <c r="E58"/>
  <c r="F56"/>
  <c r="E56"/>
  <c r="E54"/>
  <c r="F52"/>
  <c r="E52"/>
  <c r="F48"/>
  <c r="E48"/>
  <c r="E47"/>
  <c r="F44"/>
  <c r="E44"/>
  <c r="F40"/>
  <c r="E40"/>
  <c r="F39"/>
  <c r="F34"/>
  <c r="E34"/>
  <c r="E33"/>
  <c r="F30"/>
  <c r="E30"/>
  <c r="E29"/>
  <c r="F26"/>
  <c r="E26"/>
  <c r="F22"/>
  <c r="E22"/>
  <c r="E21"/>
  <c r="F15"/>
  <c r="E15"/>
  <c r="E85" s="1"/>
  <c r="I7"/>
  <c r="H7"/>
  <c r="G7"/>
  <c r="I6"/>
  <c r="H6"/>
  <c r="G6"/>
  <c r="J6" s="1"/>
  <c r="I4"/>
  <c r="H4"/>
  <c r="G4"/>
  <c r="I91" i="104"/>
  <c r="F81"/>
  <c r="F77"/>
  <c r="E77"/>
  <c r="E70"/>
  <c r="F67"/>
  <c r="E67"/>
  <c r="E62" s="1"/>
  <c r="E66"/>
  <c r="F63"/>
  <c r="E63"/>
  <c r="F62"/>
  <c r="E58"/>
  <c r="F56"/>
  <c r="E56"/>
  <c r="E54"/>
  <c r="F52"/>
  <c r="E52"/>
  <c r="F48"/>
  <c r="E48"/>
  <c r="E47"/>
  <c r="F44"/>
  <c r="E44"/>
  <c r="F40"/>
  <c r="E40"/>
  <c r="F34"/>
  <c r="E34"/>
  <c r="E33"/>
  <c r="F30"/>
  <c r="E30"/>
  <c r="E21" s="1"/>
  <c r="E85" s="1"/>
  <c r="E29"/>
  <c r="F26"/>
  <c r="E26"/>
  <c r="F22"/>
  <c r="E22"/>
  <c r="F15"/>
  <c r="E15"/>
  <c r="I7"/>
  <c r="H7"/>
  <c r="G7"/>
  <c r="J7" s="1"/>
  <c r="J8" s="1"/>
  <c r="I6"/>
  <c r="H6"/>
  <c r="G6"/>
  <c r="I4"/>
  <c r="H4"/>
  <c r="G4"/>
  <c r="F15" i="2"/>
  <c r="F15" i="102"/>
  <c r="I91"/>
  <c r="F81"/>
  <c r="F77"/>
  <c r="E77"/>
  <c r="E70"/>
  <c r="F67"/>
  <c r="F62" s="1"/>
  <c r="E67"/>
  <c r="E66"/>
  <c r="F63"/>
  <c r="E63"/>
  <c r="E62"/>
  <c r="E58"/>
  <c r="F56"/>
  <c r="E56"/>
  <c r="E54"/>
  <c r="F52"/>
  <c r="E52"/>
  <c r="F48"/>
  <c r="E48"/>
  <c r="E47"/>
  <c r="F44"/>
  <c r="E44"/>
  <c r="F40"/>
  <c r="E40"/>
  <c r="F39"/>
  <c r="F34"/>
  <c r="E34"/>
  <c r="E33"/>
  <c r="F30"/>
  <c r="F21" s="1"/>
  <c r="E30"/>
  <c r="E29"/>
  <c r="F26"/>
  <c r="E26"/>
  <c r="F22"/>
  <c r="E22"/>
  <c r="E21"/>
  <c r="E15"/>
  <c r="I7"/>
  <c r="H7"/>
  <c r="G7"/>
  <c r="F7"/>
  <c r="I6"/>
  <c r="H6"/>
  <c r="G6"/>
  <c r="F6"/>
  <c r="I4"/>
  <c r="H4"/>
  <c r="G4"/>
  <c r="F85" l="1"/>
  <c r="F4" s="1"/>
  <c r="J6"/>
  <c r="J7"/>
  <c r="J8" s="1"/>
  <c r="E85"/>
  <c r="J6" i="104"/>
  <c r="J7" i="105"/>
  <c r="J8" s="1"/>
  <c r="E85" i="106"/>
  <c r="J7"/>
  <c r="J8" s="1"/>
  <c r="E85" i="107"/>
  <c r="J7"/>
  <c r="J8" s="1"/>
  <c r="F21"/>
  <c r="F85" s="1"/>
  <c r="F4" s="1"/>
  <c r="F21" i="106"/>
  <c r="F85" s="1"/>
  <c r="F4" s="1"/>
  <c r="F21" i="105"/>
  <c r="F85" s="1"/>
  <c r="F4" s="1"/>
  <c r="F39" i="104"/>
  <c r="F21"/>
  <c r="G7" i="2"/>
  <c r="H7"/>
  <c r="I7"/>
  <c r="G6"/>
  <c r="H6"/>
  <c r="I6"/>
  <c r="I91"/>
  <c r="F85" i="104" l="1"/>
  <c r="F4" s="1"/>
  <c r="J7" i="2"/>
  <c r="J8" s="1"/>
  <c r="J6"/>
  <c r="I4" l="1"/>
  <c r="H4"/>
  <c r="G4"/>
  <c r="F81" l="1"/>
  <c r="F77"/>
  <c r="E77"/>
  <c r="E70"/>
  <c r="E67" s="1"/>
  <c r="F67"/>
  <c r="E66"/>
  <c r="E63" s="1"/>
  <c r="E62" s="1"/>
  <c r="F63"/>
  <c r="E58"/>
  <c r="E56" s="1"/>
  <c r="F56"/>
  <c r="E54"/>
  <c r="F52"/>
  <c r="E52"/>
  <c r="F48"/>
  <c r="E48"/>
  <c r="E47"/>
  <c r="E44" s="1"/>
  <c r="F44"/>
  <c r="F40"/>
  <c r="E40"/>
  <c r="F34"/>
  <c r="E34"/>
  <c r="E33"/>
  <c r="E30" s="1"/>
  <c r="F30"/>
  <c r="E29"/>
  <c r="F26"/>
  <c r="E26"/>
  <c r="F22"/>
  <c r="E22"/>
  <c r="E15"/>
  <c r="F39" l="1"/>
  <c r="F21"/>
  <c r="E21"/>
  <c r="E85" s="1"/>
  <c r="F62"/>
  <c r="F85" l="1"/>
  <c r="F4" s="1"/>
</calcChain>
</file>

<file path=xl/sharedStrings.xml><?xml version="1.0" encoding="utf-8"?>
<sst xmlns="http://schemas.openxmlformats.org/spreadsheetml/2006/main" count="931" uniqueCount="138">
  <si>
    <t>Наименование показателя</t>
  </si>
  <si>
    <t>Критерий</t>
  </si>
  <si>
    <r>
      <t>Расчет критерия в баллах</t>
    </r>
    <r>
      <rPr>
        <vertAlign val="superscript"/>
        <sz val="12"/>
        <color theme="1"/>
        <rFont val="Times New Roman"/>
        <family val="1"/>
        <charset val="204"/>
      </rPr>
      <t>1</t>
    </r>
  </si>
  <si>
    <t>где:</t>
  </si>
  <si>
    <t>3.1.</t>
  </si>
  <si>
    <t>3.2.</t>
  </si>
  <si>
    <t>3.3.</t>
  </si>
  <si>
    <t>3.4.</t>
  </si>
  <si>
    <t>Обеспеченность образовательного процесса компьютерами</t>
  </si>
  <si>
    <t>4.3.</t>
  </si>
  <si>
    <t>Обеспеченность образовательного процесса мультимедийными проекторами, интерактивными досками</t>
  </si>
  <si>
    <t xml:space="preserve">О   – количество мест в общежитии для проживания обучающихся, единиц; </t>
  </si>
  <si>
    <t>Пример</t>
  </si>
  <si>
    <r>
      <t>Ч</t>
    </r>
    <r>
      <rPr>
        <vertAlign val="subscript"/>
        <sz val="12"/>
        <color theme="1"/>
        <rFont val="Times New Roman"/>
        <family val="1"/>
        <charset val="204"/>
      </rPr>
      <t>ки</t>
    </r>
    <r>
      <rPr>
        <sz val="12"/>
        <color theme="1"/>
        <rFont val="Times New Roman"/>
        <family val="1"/>
        <charset val="204"/>
      </rPr>
      <t xml:space="preserve"> – количество  компьютеров, используемых в образовательном процессе, с которых имеется доступ обучающихся к информационно-телекоммуникационной сети «Интернет» со скоростью не менее 512 kb/c, единиц  </t>
    </r>
  </si>
  <si>
    <t>имеется</t>
  </si>
  <si>
    <t>Всего</t>
  </si>
  <si>
    <r>
      <t>К</t>
    </r>
    <r>
      <rPr>
        <vertAlign val="subscript"/>
        <sz val="12"/>
        <color theme="1"/>
        <rFont val="Times New Roman"/>
        <family val="1"/>
        <charset val="204"/>
      </rPr>
      <t>3</t>
    </r>
    <r>
      <rPr>
        <sz val="12"/>
        <color theme="1"/>
        <rFont val="Times New Roman"/>
        <family val="1"/>
        <charset val="204"/>
      </rPr>
      <t>=(К</t>
    </r>
    <r>
      <rPr>
        <vertAlign val="subscript"/>
        <sz val="12"/>
        <color theme="1"/>
        <rFont val="Times New Roman"/>
        <family val="1"/>
        <charset val="204"/>
      </rPr>
      <t>3.1</t>
    </r>
    <r>
      <rPr>
        <sz val="12"/>
        <color theme="1"/>
        <rFont val="Times New Roman"/>
        <family val="1"/>
        <charset val="204"/>
      </rPr>
      <t>+ К</t>
    </r>
    <r>
      <rPr>
        <vertAlign val="subscript"/>
        <sz val="12"/>
        <color theme="1"/>
        <rFont val="Times New Roman"/>
        <family val="1"/>
        <charset val="204"/>
      </rPr>
      <t>3.2</t>
    </r>
    <r>
      <rPr>
        <sz val="12"/>
        <color theme="1"/>
        <rFont val="Times New Roman"/>
        <family val="1"/>
        <charset val="204"/>
      </rPr>
      <t>+ К</t>
    </r>
    <r>
      <rPr>
        <vertAlign val="subscript"/>
        <sz val="12"/>
        <color theme="1"/>
        <rFont val="Times New Roman"/>
        <family val="1"/>
        <charset val="204"/>
      </rPr>
      <t>3.3</t>
    </r>
    <r>
      <rPr>
        <sz val="12"/>
        <color theme="1"/>
        <rFont val="Times New Roman"/>
        <family val="1"/>
        <charset val="204"/>
      </rPr>
      <t>+ К</t>
    </r>
    <r>
      <rPr>
        <vertAlign val="subscript"/>
        <sz val="12"/>
        <color theme="1"/>
        <rFont val="Times New Roman"/>
        <family val="1"/>
        <charset val="204"/>
      </rPr>
      <t>3.4</t>
    </r>
    <r>
      <rPr>
        <sz val="12"/>
        <color theme="1"/>
        <rFont val="Times New Roman"/>
        <family val="1"/>
        <charset val="204"/>
      </rPr>
      <t>)/4</t>
    </r>
  </si>
  <si>
    <r>
      <t>К</t>
    </r>
    <r>
      <rPr>
        <vertAlign val="subscript"/>
        <sz val="12"/>
        <color theme="1"/>
        <rFont val="Times New Roman"/>
        <family val="1"/>
        <charset val="204"/>
      </rPr>
      <t>3.1</t>
    </r>
    <r>
      <rPr>
        <sz val="12"/>
        <color theme="1"/>
        <rFont val="Times New Roman"/>
        <family val="1"/>
        <charset val="204"/>
      </rPr>
      <t>=(П</t>
    </r>
    <r>
      <rPr>
        <vertAlign val="subscript"/>
        <sz val="12"/>
        <color theme="1"/>
        <rFont val="Times New Roman"/>
        <family val="1"/>
        <charset val="204"/>
      </rPr>
      <t>ф</t>
    </r>
    <r>
      <rPr>
        <sz val="12"/>
        <color theme="1"/>
        <rFont val="Times New Roman"/>
        <family val="1"/>
        <charset val="204"/>
      </rPr>
      <t>/П</t>
    </r>
    <r>
      <rPr>
        <vertAlign val="subscript"/>
        <sz val="12"/>
        <color theme="1"/>
        <rFont val="Times New Roman"/>
        <family val="1"/>
        <charset val="204"/>
      </rPr>
      <t>ш</t>
    </r>
    <r>
      <rPr>
        <sz val="12"/>
        <color theme="1"/>
        <rFont val="Times New Roman"/>
        <family val="1"/>
        <charset val="204"/>
      </rPr>
      <t>)*100,</t>
    </r>
  </si>
  <si>
    <r>
      <t>К</t>
    </r>
    <r>
      <rPr>
        <vertAlign val="subscript"/>
        <sz val="12"/>
        <color theme="1"/>
        <rFont val="Times New Roman"/>
        <family val="1"/>
        <charset val="204"/>
      </rPr>
      <t>3.2</t>
    </r>
    <r>
      <rPr>
        <sz val="12"/>
        <color theme="1"/>
        <rFont val="Times New Roman"/>
        <family val="1"/>
        <charset val="204"/>
      </rPr>
      <t>=(П</t>
    </r>
    <r>
      <rPr>
        <vertAlign val="subscript"/>
        <sz val="12"/>
        <color theme="1"/>
        <rFont val="Times New Roman"/>
        <family val="1"/>
        <charset val="204"/>
      </rPr>
      <t>вп</t>
    </r>
    <r>
      <rPr>
        <sz val="12"/>
        <color theme="1"/>
        <rFont val="Times New Roman"/>
        <family val="1"/>
        <charset val="204"/>
      </rPr>
      <t>/П</t>
    </r>
    <r>
      <rPr>
        <vertAlign val="subscript"/>
        <sz val="12"/>
        <color theme="1"/>
        <rFont val="Times New Roman"/>
        <family val="1"/>
        <charset val="204"/>
      </rPr>
      <t>ф</t>
    </r>
    <r>
      <rPr>
        <sz val="12"/>
        <color theme="1"/>
        <rFont val="Times New Roman"/>
        <family val="1"/>
        <charset val="204"/>
      </rPr>
      <t>)*100,</t>
    </r>
  </si>
  <si>
    <r>
      <t>К</t>
    </r>
    <r>
      <rPr>
        <vertAlign val="subscript"/>
        <sz val="12"/>
        <color theme="1"/>
        <rFont val="Times New Roman"/>
        <family val="1"/>
        <charset val="204"/>
      </rPr>
      <t>3.3</t>
    </r>
    <r>
      <rPr>
        <sz val="12"/>
        <color theme="1"/>
        <rFont val="Times New Roman"/>
        <family val="1"/>
        <charset val="204"/>
      </rPr>
      <t>=(П</t>
    </r>
    <r>
      <rPr>
        <vertAlign val="subscript"/>
        <sz val="12"/>
        <color theme="1"/>
        <rFont val="Times New Roman"/>
        <family val="1"/>
        <charset val="204"/>
      </rPr>
      <t>в</t>
    </r>
    <r>
      <rPr>
        <sz val="12"/>
        <color theme="1"/>
        <rFont val="Times New Roman"/>
        <family val="1"/>
        <charset val="204"/>
      </rPr>
      <t>/П</t>
    </r>
    <r>
      <rPr>
        <vertAlign val="subscript"/>
        <sz val="12"/>
        <color theme="1"/>
        <rFont val="Times New Roman"/>
        <family val="1"/>
        <charset val="204"/>
      </rPr>
      <t>ф</t>
    </r>
    <r>
      <rPr>
        <sz val="12"/>
        <color theme="1"/>
        <rFont val="Times New Roman"/>
        <family val="1"/>
        <charset val="204"/>
      </rPr>
      <t>)*100,</t>
    </r>
  </si>
  <si>
    <r>
      <t>К</t>
    </r>
    <r>
      <rPr>
        <vertAlign val="subscript"/>
        <sz val="12"/>
        <color theme="1"/>
        <rFont val="Times New Roman"/>
        <family val="1"/>
        <charset val="204"/>
      </rPr>
      <t>3.4</t>
    </r>
    <r>
      <rPr>
        <sz val="12"/>
        <color theme="1"/>
        <rFont val="Times New Roman"/>
        <family val="1"/>
        <charset val="204"/>
      </rPr>
      <t>=(П</t>
    </r>
    <r>
      <rPr>
        <vertAlign val="subscript"/>
        <sz val="12"/>
        <color theme="1"/>
        <rFont val="Times New Roman"/>
        <family val="1"/>
        <charset val="204"/>
      </rPr>
      <t>к</t>
    </r>
    <r>
      <rPr>
        <sz val="12"/>
        <color theme="1"/>
        <rFont val="Times New Roman"/>
        <family val="1"/>
        <charset val="204"/>
      </rPr>
      <t>/П</t>
    </r>
    <r>
      <rPr>
        <vertAlign val="subscript"/>
        <sz val="12"/>
        <color theme="1"/>
        <rFont val="Times New Roman"/>
        <family val="1"/>
        <charset val="204"/>
      </rPr>
      <t>пц</t>
    </r>
    <r>
      <rPr>
        <sz val="12"/>
        <color theme="1"/>
        <rFont val="Times New Roman"/>
        <family val="1"/>
        <charset val="204"/>
      </rPr>
      <t>)*100,</t>
    </r>
  </si>
  <si>
    <t>ПРОТОКОЛ</t>
  </si>
  <si>
    <t>Председатель комиссии</t>
  </si>
  <si>
    <t>____________________________________</t>
  </si>
  <si>
    <t>Члены комиссии:</t>
  </si>
  <si>
    <r>
      <t xml:space="preserve">Базовое образование граждан при приеме: </t>
    </r>
    <r>
      <rPr>
        <b/>
        <sz val="12"/>
        <color theme="1"/>
        <rFont val="Times New Roman"/>
        <family val="1"/>
        <charset val="204"/>
      </rPr>
      <t>основное общее</t>
    </r>
    <r>
      <rPr>
        <sz val="12"/>
        <color theme="1"/>
        <rFont val="Times New Roman"/>
        <family val="1"/>
        <charset val="204"/>
      </rPr>
      <t xml:space="preserve">  </t>
    </r>
  </si>
  <si>
    <r>
      <t xml:space="preserve">Форма обучения: </t>
    </r>
    <r>
      <rPr>
        <b/>
        <sz val="12"/>
        <color theme="1"/>
        <rFont val="Times New Roman"/>
        <family val="1"/>
        <charset val="204"/>
      </rPr>
      <t>очная</t>
    </r>
  </si>
  <si>
    <r>
      <t>К</t>
    </r>
    <r>
      <rPr>
        <vertAlign val="subscript"/>
        <sz val="12"/>
        <color theme="1"/>
        <rFont val="Times New Roman"/>
        <family val="1"/>
        <charset val="204"/>
      </rPr>
      <t>1</t>
    </r>
    <r>
      <rPr>
        <sz val="12"/>
        <color theme="1"/>
        <rFont val="Times New Roman"/>
        <family val="1"/>
        <charset val="204"/>
      </rPr>
      <t>=N</t>
    </r>
    <r>
      <rPr>
        <vertAlign val="subscript"/>
        <sz val="12"/>
        <color theme="1"/>
        <rFont val="Times New Roman"/>
        <family val="1"/>
        <charset val="204"/>
      </rPr>
      <t>уч. г.</t>
    </r>
    <r>
      <rPr>
        <sz val="12"/>
        <color theme="1"/>
        <rFont val="Times New Roman"/>
        <family val="1"/>
        <charset val="204"/>
      </rPr>
      <t>,</t>
    </r>
  </si>
  <si>
    <r>
      <t>К</t>
    </r>
    <r>
      <rPr>
        <vertAlign val="subscript"/>
        <sz val="12"/>
        <color theme="1"/>
        <rFont val="Times New Roman"/>
        <family val="1"/>
        <charset val="204"/>
      </rPr>
      <t>4</t>
    </r>
    <r>
      <rPr>
        <sz val="12"/>
        <color theme="1"/>
        <rFont val="Times New Roman"/>
        <family val="1"/>
        <charset val="204"/>
      </rPr>
      <t>=(К</t>
    </r>
    <r>
      <rPr>
        <vertAlign val="subscript"/>
        <sz val="12"/>
        <color theme="1"/>
        <rFont val="Times New Roman"/>
        <family val="1"/>
        <charset val="204"/>
      </rPr>
      <t>4.1</t>
    </r>
    <r>
      <rPr>
        <sz val="12"/>
        <color theme="1"/>
        <rFont val="Times New Roman"/>
        <family val="1"/>
        <charset val="204"/>
      </rPr>
      <t>+ К</t>
    </r>
    <r>
      <rPr>
        <vertAlign val="subscript"/>
        <sz val="12"/>
        <color theme="1"/>
        <rFont val="Times New Roman"/>
        <family val="1"/>
        <charset val="204"/>
      </rPr>
      <t>4.2</t>
    </r>
    <r>
      <rPr>
        <sz val="12"/>
        <color theme="1"/>
        <rFont val="Times New Roman"/>
        <family val="1"/>
        <charset val="204"/>
      </rPr>
      <t>-К</t>
    </r>
    <r>
      <rPr>
        <vertAlign val="subscript"/>
        <sz val="12"/>
        <color theme="1"/>
        <rFont val="Times New Roman"/>
        <family val="1"/>
        <charset val="204"/>
      </rPr>
      <t>4.3</t>
    </r>
    <r>
      <rPr>
        <sz val="12"/>
        <color theme="1"/>
        <rFont val="Times New Roman"/>
        <family val="1"/>
        <charset val="204"/>
      </rPr>
      <t>-К</t>
    </r>
    <r>
      <rPr>
        <vertAlign val="subscript"/>
        <sz val="12"/>
        <color theme="1"/>
        <rFont val="Times New Roman"/>
        <family val="1"/>
        <charset val="204"/>
      </rPr>
      <t>4.4</t>
    </r>
    <r>
      <rPr>
        <sz val="12"/>
        <color theme="1"/>
        <rFont val="Times New Roman"/>
        <family val="1"/>
        <charset val="204"/>
      </rPr>
      <t>-К</t>
    </r>
    <r>
      <rPr>
        <vertAlign val="subscript"/>
        <sz val="12"/>
        <color theme="1"/>
        <rFont val="Times New Roman"/>
        <family val="1"/>
        <charset val="204"/>
      </rPr>
      <t>4.5</t>
    </r>
    <r>
      <rPr>
        <sz val="12"/>
        <color theme="1"/>
        <rFont val="Times New Roman"/>
        <family val="1"/>
        <charset val="204"/>
      </rPr>
      <t>)/5</t>
    </r>
  </si>
  <si>
    <r>
      <t>К</t>
    </r>
    <r>
      <rPr>
        <vertAlign val="subscript"/>
        <sz val="12"/>
        <color theme="1"/>
        <rFont val="Times New Roman"/>
        <family val="1"/>
        <charset val="204"/>
      </rPr>
      <t>4.1</t>
    </r>
    <r>
      <rPr>
        <sz val="12"/>
        <color theme="1"/>
        <rFont val="Times New Roman"/>
        <family val="1"/>
        <charset val="204"/>
      </rPr>
      <t>=(Э</t>
    </r>
    <r>
      <rPr>
        <vertAlign val="subscript"/>
        <sz val="12"/>
        <color theme="1"/>
        <rFont val="Times New Roman"/>
        <family val="1"/>
        <charset val="204"/>
      </rPr>
      <t>у</t>
    </r>
    <r>
      <rPr>
        <sz val="12"/>
        <color theme="1"/>
        <rFont val="Times New Roman"/>
        <family val="1"/>
        <charset val="204"/>
      </rPr>
      <t>/М</t>
    </r>
    <r>
      <rPr>
        <vertAlign val="subscript"/>
        <sz val="12"/>
        <color theme="1"/>
        <rFont val="Times New Roman"/>
        <family val="1"/>
        <charset val="204"/>
      </rPr>
      <t>о</t>
    </r>
    <r>
      <rPr>
        <sz val="12"/>
        <color theme="1"/>
        <rFont val="Times New Roman"/>
        <family val="1"/>
        <charset val="204"/>
      </rPr>
      <t>)*100,</t>
    </r>
  </si>
  <si>
    <t>4.1</t>
  </si>
  <si>
    <t>4.2</t>
  </si>
  <si>
    <r>
      <t>К</t>
    </r>
    <r>
      <rPr>
        <vertAlign val="subscript"/>
        <sz val="12"/>
        <color theme="1"/>
        <rFont val="Times New Roman"/>
        <family val="1"/>
        <charset val="204"/>
      </rPr>
      <t>4.2</t>
    </r>
    <r>
      <rPr>
        <sz val="12"/>
        <color theme="1"/>
        <rFont val="Times New Roman"/>
        <family val="1"/>
        <charset val="204"/>
      </rPr>
      <t>=(М</t>
    </r>
    <r>
      <rPr>
        <vertAlign val="subscript"/>
        <sz val="12"/>
        <color theme="1"/>
        <rFont val="Times New Roman"/>
        <family val="1"/>
        <charset val="204"/>
      </rPr>
      <t>гр</t>
    </r>
    <r>
      <rPr>
        <sz val="12"/>
        <color theme="1"/>
        <rFont val="Times New Roman"/>
        <family val="1"/>
        <charset val="204"/>
      </rPr>
      <t>/М</t>
    </r>
    <r>
      <rPr>
        <vertAlign val="subscript"/>
        <sz val="12"/>
        <color theme="1"/>
        <rFont val="Times New Roman"/>
        <family val="1"/>
        <charset val="204"/>
      </rPr>
      <t>о</t>
    </r>
    <r>
      <rPr>
        <sz val="12"/>
        <color theme="1"/>
        <rFont val="Times New Roman"/>
        <family val="1"/>
        <charset val="204"/>
      </rPr>
      <t>)*100,</t>
    </r>
  </si>
  <si>
    <t>Доступность обучающихся в образовательной организации к информационно-телекоммуникационной сети «Интернет»</t>
  </si>
  <si>
    <r>
      <t>К</t>
    </r>
    <r>
      <rPr>
        <vertAlign val="subscript"/>
        <sz val="12"/>
        <color theme="1"/>
        <rFont val="Times New Roman"/>
        <family val="1"/>
        <charset val="204"/>
      </rPr>
      <t>4.3</t>
    </r>
    <r>
      <rPr>
        <sz val="12"/>
        <color theme="1"/>
        <rFont val="Times New Roman"/>
        <family val="1"/>
        <charset val="204"/>
      </rPr>
      <t>=Ч</t>
    </r>
    <r>
      <rPr>
        <vertAlign val="subscript"/>
        <sz val="12"/>
        <color theme="1"/>
        <rFont val="Times New Roman"/>
        <family val="1"/>
        <charset val="204"/>
      </rPr>
      <t>о</t>
    </r>
    <r>
      <rPr>
        <sz val="12"/>
        <color theme="1"/>
        <rFont val="Times New Roman"/>
        <family val="1"/>
        <charset val="204"/>
      </rPr>
      <t>/Ч</t>
    </r>
    <r>
      <rPr>
        <vertAlign val="subscript"/>
        <sz val="12"/>
        <color theme="1"/>
        <rFont val="Times New Roman"/>
        <family val="1"/>
        <charset val="204"/>
      </rPr>
      <t>ки</t>
    </r>
    <r>
      <rPr>
        <sz val="12"/>
        <color theme="1"/>
        <rFont val="Times New Roman"/>
        <family val="1"/>
        <charset val="204"/>
      </rPr>
      <t>,</t>
    </r>
  </si>
  <si>
    <t>4.4</t>
  </si>
  <si>
    <r>
      <t>К</t>
    </r>
    <r>
      <rPr>
        <vertAlign val="subscript"/>
        <sz val="12"/>
        <color theme="1"/>
        <rFont val="Times New Roman"/>
        <family val="1"/>
        <charset val="204"/>
      </rPr>
      <t>4.4</t>
    </r>
    <r>
      <rPr>
        <sz val="12"/>
        <color theme="1"/>
        <rFont val="Times New Roman"/>
        <family val="1"/>
        <charset val="204"/>
      </rPr>
      <t>=Ч</t>
    </r>
    <r>
      <rPr>
        <vertAlign val="subscript"/>
        <sz val="12"/>
        <color theme="1"/>
        <rFont val="Times New Roman"/>
        <family val="1"/>
        <charset val="204"/>
      </rPr>
      <t>о</t>
    </r>
    <r>
      <rPr>
        <sz val="12"/>
        <color theme="1"/>
        <rFont val="Times New Roman"/>
        <family val="1"/>
        <charset val="204"/>
      </rPr>
      <t>/Ч</t>
    </r>
    <r>
      <rPr>
        <vertAlign val="subscript"/>
        <sz val="12"/>
        <color theme="1"/>
        <rFont val="Times New Roman"/>
        <family val="1"/>
        <charset val="204"/>
      </rPr>
      <t>к</t>
    </r>
    <r>
      <rPr>
        <sz val="12"/>
        <color theme="1"/>
        <rFont val="Times New Roman"/>
        <family val="1"/>
        <charset val="204"/>
      </rPr>
      <t>,</t>
    </r>
  </si>
  <si>
    <t>4.5</t>
  </si>
  <si>
    <r>
      <t>К</t>
    </r>
    <r>
      <rPr>
        <vertAlign val="subscript"/>
        <sz val="12"/>
        <color theme="1"/>
        <rFont val="Times New Roman"/>
        <family val="1"/>
        <charset val="204"/>
      </rPr>
      <t>4.5</t>
    </r>
    <r>
      <rPr>
        <sz val="12"/>
        <color theme="1"/>
        <rFont val="Times New Roman"/>
        <family val="1"/>
        <charset val="204"/>
      </rPr>
      <t>=Ч</t>
    </r>
    <r>
      <rPr>
        <vertAlign val="subscript"/>
        <sz val="12"/>
        <color theme="1"/>
        <rFont val="Times New Roman"/>
        <family val="1"/>
        <charset val="204"/>
      </rPr>
      <t>о</t>
    </r>
    <r>
      <rPr>
        <sz val="12"/>
        <color theme="1"/>
        <rFont val="Times New Roman"/>
        <family val="1"/>
        <charset val="204"/>
      </rPr>
      <t>/((Ч</t>
    </r>
    <r>
      <rPr>
        <vertAlign val="subscript"/>
        <sz val="12"/>
        <color theme="1"/>
        <rFont val="Times New Roman"/>
        <family val="1"/>
        <charset val="204"/>
      </rPr>
      <t>м</t>
    </r>
    <r>
      <rPr>
        <sz val="12"/>
        <color theme="1"/>
        <rFont val="Times New Roman"/>
        <family val="1"/>
        <charset val="204"/>
      </rPr>
      <t>+Ч</t>
    </r>
    <r>
      <rPr>
        <vertAlign val="subscript"/>
        <sz val="12"/>
        <color theme="1"/>
        <rFont val="Times New Roman"/>
        <family val="1"/>
        <charset val="204"/>
      </rPr>
      <t>ид</t>
    </r>
    <r>
      <rPr>
        <sz val="12"/>
        <color theme="1"/>
        <rFont val="Times New Roman"/>
        <family val="1"/>
        <charset val="204"/>
      </rPr>
      <t>)*25),</t>
    </r>
  </si>
  <si>
    <t>5</t>
  </si>
  <si>
    <t>5.1</t>
  </si>
  <si>
    <r>
      <t>Социальная инфраструктура образовательной организации.  Количество баллов по данному показателю определяется по формуле: К</t>
    </r>
    <r>
      <rPr>
        <vertAlign val="subscript"/>
        <sz val="12"/>
        <color theme="1"/>
        <rFont val="Times New Roman"/>
        <family val="1"/>
        <charset val="204"/>
      </rPr>
      <t>5</t>
    </r>
    <r>
      <rPr>
        <sz val="12"/>
        <color theme="1"/>
        <rFont val="Times New Roman"/>
        <family val="1"/>
        <charset val="204"/>
      </rPr>
      <t>=К</t>
    </r>
    <r>
      <rPr>
        <vertAlign val="subscript"/>
        <sz val="12"/>
        <color theme="1"/>
        <rFont val="Times New Roman"/>
        <family val="1"/>
        <charset val="204"/>
      </rPr>
      <t>5.1</t>
    </r>
    <r>
      <rPr>
        <sz val="12"/>
        <color theme="1"/>
        <rFont val="Times New Roman"/>
        <family val="1"/>
        <charset val="204"/>
      </rPr>
      <t>+ К</t>
    </r>
    <r>
      <rPr>
        <vertAlign val="subscript"/>
        <sz val="12"/>
        <color theme="1"/>
        <rFont val="Times New Roman"/>
        <family val="1"/>
        <charset val="204"/>
      </rPr>
      <t>5.2</t>
    </r>
    <r>
      <rPr>
        <sz val="12"/>
        <color theme="1"/>
        <rFont val="Times New Roman"/>
        <family val="1"/>
        <charset val="204"/>
      </rPr>
      <t>+ К</t>
    </r>
    <r>
      <rPr>
        <vertAlign val="subscript"/>
        <sz val="12"/>
        <color theme="1"/>
        <rFont val="Times New Roman"/>
        <family val="1"/>
        <charset val="204"/>
      </rPr>
      <t>5.3</t>
    </r>
    <r>
      <rPr>
        <sz val="12"/>
        <color theme="1"/>
        <rFont val="Times New Roman"/>
        <family val="1"/>
        <charset val="204"/>
      </rPr>
      <t xml:space="preserve">  </t>
    </r>
  </si>
  <si>
    <t>Обеспеченность образовательной организации общежитием для проживания обучающихся</t>
  </si>
  <si>
    <r>
      <t>К</t>
    </r>
    <r>
      <rPr>
        <vertAlign val="subscript"/>
        <sz val="12"/>
        <color theme="1"/>
        <rFont val="Times New Roman"/>
        <family val="1"/>
        <charset val="204"/>
      </rPr>
      <t>5.1</t>
    </r>
    <r>
      <rPr>
        <sz val="12"/>
        <color theme="1"/>
        <rFont val="Times New Roman"/>
        <family val="1"/>
        <charset val="204"/>
      </rPr>
      <t>=(О/ Ч</t>
    </r>
    <r>
      <rPr>
        <vertAlign val="subscript"/>
        <sz val="12"/>
        <color theme="1"/>
        <rFont val="Times New Roman"/>
        <family val="1"/>
        <charset val="204"/>
      </rPr>
      <t>о</t>
    </r>
    <r>
      <rPr>
        <sz val="12"/>
        <color theme="1"/>
        <rFont val="Times New Roman"/>
        <family val="1"/>
        <charset val="204"/>
      </rPr>
      <t>)*100,</t>
    </r>
  </si>
  <si>
    <t>5.2</t>
  </si>
  <si>
    <t>Обеспеченность образовательной организации  столовой для организации питания обучающихся</t>
  </si>
  <si>
    <r>
      <t>К</t>
    </r>
    <r>
      <rPr>
        <vertAlign val="subscript"/>
        <sz val="12"/>
        <color theme="1"/>
        <rFont val="Times New Roman"/>
        <family val="1"/>
        <charset val="204"/>
      </rPr>
      <t>5.2</t>
    </r>
    <r>
      <rPr>
        <sz val="12"/>
        <color theme="1"/>
        <rFont val="Times New Roman"/>
        <family val="1"/>
        <charset val="204"/>
      </rPr>
      <t>=(П</t>
    </r>
    <r>
      <rPr>
        <vertAlign val="subscript"/>
        <sz val="12"/>
        <color theme="1"/>
        <rFont val="Times New Roman"/>
        <family val="1"/>
        <charset val="204"/>
      </rPr>
      <t>с</t>
    </r>
    <r>
      <rPr>
        <sz val="12"/>
        <color theme="1"/>
        <rFont val="Times New Roman"/>
        <family val="1"/>
        <charset val="204"/>
      </rPr>
      <t>/ Ч</t>
    </r>
    <r>
      <rPr>
        <vertAlign val="subscript"/>
        <sz val="12"/>
        <color theme="1"/>
        <rFont val="Times New Roman"/>
        <family val="1"/>
        <charset val="204"/>
      </rPr>
      <t>о</t>
    </r>
    <r>
      <rPr>
        <sz val="12"/>
        <color theme="1"/>
        <rFont val="Times New Roman"/>
        <family val="1"/>
        <charset val="204"/>
      </rPr>
      <t>)*100,</t>
    </r>
  </si>
  <si>
    <r>
      <t>П</t>
    </r>
    <r>
      <rPr>
        <vertAlign val="subscript"/>
        <sz val="12"/>
        <color theme="1"/>
        <rFont val="Times New Roman"/>
        <family val="1"/>
        <charset val="204"/>
      </rPr>
      <t>с</t>
    </r>
    <r>
      <rPr>
        <sz val="12"/>
        <color theme="1"/>
        <rFont val="Times New Roman"/>
        <family val="1"/>
        <charset val="204"/>
      </rPr>
      <t xml:space="preserve">   – количество посадочных мест  в столовой для организации питания обучающихся, находящейся в собственности или оперативном управлении образовательной организации, единиц; </t>
    </r>
  </si>
  <si>
    <t>5.3</t>
  </si>
  <si>
    <r>
      <t>К</t>
    </r>
    <r>
      <rPr>
        <vertAlign val="subscript"/>
        <sz val="12"/>
        <color theme="1"/>
        <rFont val="Times New Roman"/>
        <family val="1"/>
        <charset val="204"/>
      </rPr>
      <t>5.3</t>
    </r>
    <r>
      <rPr>
        <sz val="12"/>
        <color theme="1"/>
        <rFont val="Times New Roman"/>
        <family val="1"/>
        <charset val="204"/>
      </rPr>
      <t>=10, если:</t>
    </r>
  </si>
  <si>
    <t>в образовательной организации имеется медицинский кабинет для  медицинского обслуживания обучающихся;</t>
  </si>
  <si>
    <t>образовательная организация имеет договор  с учреждением здравоохранения на оказание медицинских услуг в медицинском кабинете образовательной организации;</t>
  </si>
  <si>
    <t>учреждение здравоохранения имеет лицензию  на право оказания медицинских услуг в медицинском кабинете образовательной организации;</t>
  </si>
  <si>
    <t xml:space="preserve">в образовательной организации отсутствует медицинский кабинет для медицинского обслуживания обучающихся и (или) образовательная организация не имеет договора  с учреждением здравоохранения на оказание медицинских услуг в медицинском кабинете образовательной организации, и (или)  учреждение здравоохранения не имеет лицензии  на право оказания медицинских услуг в медицинском кабинете образовательной организации </t>
  </si>
  <si>
    <r>
      <t>К</t>
    </r>
    <r>
      <rPr>
        <vertAlign val="subscript"/>
        <sz val="12"/>
        <color theme="1"/>
        <rFont val="Times New Roman"/>
        <family val="1"/>
        <charset val="204"/>
      </rPr>
      <t>5.3</t>
    </r>
    <r>
      <rPr>
        <sz val="12"/>
        <color theme="1"/>
        <rFont val="Times New Roman"/>
        <family val="1"/>
        <charset val="204"/>
      </rPr>
      <t>=0, если:</t>
    </r>
  </si>
  <si>
    <t>6</t>
  </si>
  <si>
    <r>
      <t>К</t>
    </r>
    <r>
      <rPr>
        <vertAlign val="subscript"/>
        <sz val="12"/>
        <color theme="1"/>
        <rFont val="Times New Roman"/>
        <family val="1"/>
        <charset val="204"/>
      </rPr>
      <t>6</t>
    </r>
    <r>
      <rPr>
        <sz val="12"/>
        <color theme="1"/>
        <rFont val="Times New Roman"/>
        <family val="1"/>
        <charset val="204"/>
      </rPr>
      <t>=</t>
    </r>
    <r>
      <rPr>
        <sz val="12"/>
        <color theme="1"/>
        <rFont val="Calibri"/>
        <family val="2"/>
        <charset val="204"/>
      </rPr>
      <t>∑</t>
    </r>
    <r>
      <rPr>
        <sz val="12"/>
        <color theme="1"/>
        <rFont val="Times New Roman"/>
        <family val="1"/>
        <charset val="204"/>
      </rPr>
      <t>Б/Ц</t>
    </r>
    <r>
      <rPr>
        <vertAlign val="subscript"/>
        <sz val="12"/>
        <color theme="1"/>
        <rFont val="Times New Roman"/>
        <family val="1"/>
        <charset val="204"/>
      </rPr>
      <t>ф</t>
    </r>
  </si>
  <si>
    <t>7</t>
  </si>
  <si>
    <r>
      <t>К</t>
    </r>
    <r>
      <rPr>
        <vertAlign val="subscript"/>
        <sz val="12"/>
        <color theme="1"/>
        <rFont val="Times New Roman"/>
        <family val="1"/>
        <charset val="204"/>
      </rPr>
      <t xml:space="preserve">7= </t>
    </r>
    <r>
      <rPr>
        <sz val="12"/>
        <color theme="1"/>
        <rFont val="Times New Roman"/>
        <family val="1"/>
        <charset val="204"/>
      </rPr>
      <t>ЗП</t>
    </r>
    <r>
      <rPr>
        <vertAlign val="subscript"/>
        <sz val="12"/>
        <color theme="1"/>
        <rFont val="Times New Roman"/>
        <family val="1"/>
        <charset val="204"/>
      </rPr>
      <t>р</t>
    </r>
    <r>
      <rPr>
        <sz val="12"/>
        <color theme="1"/>
        <rFont val="Times New Roman"/>
        <family val="1"/>
        <charset val="204"/>
      </rPr>
      <t>/ЗП</t>
    </r>
    <r>
      <rPr>
        <vertAlign val="subscript"/>
        <sz val="12"/>
        <color theme="1"/>
        <rFont val="Times New Roman"/>
        <family val="1"/>
        <charset val="204"/>
      </rPr>
      <t>АО</t>
    </r>
  </si>
  <si>
    <t>Продолжительность реализации организацией, осуществляющей образовательную деятельность – участником конкурсного отбора (далее – образовательная организация)  образовательной программы среднего профессионального образования (далее – образовательная программа) по заявленной профессии</t>
  </si>
  <si>
    <t>Место, присуждаемое образовательной организации по результатам конкурса</t>
  </si>
  <si>
    <t>аккр +</t>
  </si>
  <si>
    <t>не распределены</t>
  </si>
  <si>
    <t xml:space="preserve"> заседания конкурсной комиссии по проведению публичного конкурса 
на установление организациям, осуществляющим образовательную деятельность, контрольных цифр приема граждан по специальностям для обучения по имеющим государственную аккредитацию образовательным программам среднего профессионального образования за счет средств бюджета Архангельской области на 2017 год
</t>
  </si>
  <si>
    <t>Специальность среднего профессионального образования:</t>
  </si>
  <si>
    <t>53.02.02 Музыкальное искусство эстрады (по видам)</t>
  </si>
  <si>
    <t>Общее количество бюджетных мест: 19</t>
  </si>
  <si>
    <t>Наименования образовательных организаций</t>
  </si>
  <si>
    <t>АМК</t>
  </si>
  <si>
    <t xml:space="preserve">Количество учебных годов,  в течение которых образовательной организацией реализуется образовательная программа по заявленной специальности </t>
  </si>
  <si>
    <r>
      <t>N</t>
    </r>
    <r>
      <rPr>
        <vertAlign val="subscript"/>
        <sz val="12"/>
        <color theme="1"/>
        <rFont val="Times New Roman"/>
        <family val="1"/>
        <charset val="204"/>
      </rPr>
      <t>уч. г.</t>
    </r>
    <r>
      <rPr>
        <sz val="12"/>
        <color theme="1"/>
        <rFont val="Times New Roman"/>
        <family val="1"/>
        <charset val="204"/>
      </rPr>
      <t xml:space="preserve"> – количество учебных годов, в течение которых образовательной организацией реализуется образовательная программа по заявленной специальности (включая 2016/2017 учебный год (в том случае, если указанная образовательная программа реализуется в текущем учебном году))</t>
    </r>
  </si>
  <si>
    <t>Выполнение контрольных цифр приема (далее – КЦП) по заявленной специальности на 2016 год</t>
  </si>
  <si>
    <t>Доля фактически принятых по заявленной специальности от установленных на 2016 год КЦП по заявленной специальности</t>
  </si>
  <si>
    <r>
      <t>Ц</t>
    </r>
    <r>
      <rPr>
        <vertAlign val="subscript"/>
        <sz val="12"/>
        <color theme="1"/>
        <rFont val="Times New Roman"/>
        <family val="1"/>
        <charset val="204"/>
      </rPr>
      <t>ф</t>
    </r>
    <r>
      <rPr>
        <sz val="12"/>
        <color theme="1"/>
        <rFont val="Times New Roman"/>
        <family val="1"/>
        <charset val="204"/>
      </rPr>
      <t xml:space="preserve"> – фактический прием в 2016 году по заявленной специальности  для обучения за счет средств бюджета Архангельской области, человек;</t>
    </r>
  </si>
  <si>
    <r>
      <t>Ц</t>
    </r>
    <r>
      <rPr>
        <vertAlign val="subscript"/>
        <sz val="12"/>
        <color theme="1"/>
        <rFont val="Times New Roman"/>
        <family val="1"/>
        <charset val="204"/>
      </rPr>
      <t>п</t>
    </r>
    <r>
      <rPr>
        <sz val="12"/>
        <color theme="1"/>
        <rFont val="Times New Roman"/>
        <family val="1"/>
        <charset val="204"/>
      </rPr>
      <t xml:space="preserve"> – КЦП на 2016 год  по заявленной специальности  для обучения за счет средств бюджета Архангельской области, человек</t>
    </r>
  </si>
  <si>
    <t xml:space="preserve">Кадровое обеспечение образовательного процесса в образовательной организации образовательной программы по заявленной специальности. Количество баллов по данному показателю определяется по формуле: </t>
  </si>
  <si>
    <t>Обеспеченность педагогическими работниками для реализации образовательной программы по заявленной  специальности</t>
  </si>
  <si>
    <t xml:space="preserve">Отношение фактического количества  штатных педагогических работников, участвующих в реализации  образовательной программы по заявленной специальности, к  количеству педагогических работников, необходимых для реализации образовательной программы по заявленной специальности  </t>
  </si>
  <si>
    <r>
      <t>П</t>
    </r>
    <r>
      <rPr>
        <vertAlign val="subscript"/>
        <sz val="12"/>
        <color theme="1"/>
        <rFont val="Times New Roman"/>
        <family val="1"/>
        <charset val="204"/>
      </rPr>
      <t>ф</t>
    </r>
    <r>
      <rPr>
        <sz val="12"/>
        <color theme="1"/>
        <rFont val="Times New Roman"/>
        <family val="1"/>
        <charset val="204"/>
      </rPr>
      <t xml:space="preserve"> – фактическое количество  штатных педагогических работников, участвующих в реализации образовательной программы по заявленной специальности, человек; </t>
    </r>
  </si>
  <si>
    <r>
      <t>П</t>
    </r>
    <r>
      <rPr>
        <vertAlign val="subscript"/>
        <sz val="12"/>
        <color theme="1"/>
        <rFont val="Times New Roman"/>
        <family val="1"/>
        <charset val="204"/>
      </rPr>
      <t>ш</t>
    </r>
    <r>
      <rPr>
        <sz val="12"/>
        <color theme="1"/>
        <rFont val="Times New Roman"/>
        <family val="1"/>
        <charset val="204"/>
      </rPr>
      <t xml:space="preserve"> – количество педагогических работников, необходимое для реализации основной профессиональной образовательной программы по заявленной специальности, человек</t>
    </r>
  </si>
  <si>
    <t xml:space="preserve">Образовательный уровень штатных педагогических работников,  участвующих в реализации образовательной программы по заявленной специальности     </t>
  </si>
  <si>
    <t>Доля  штатных педагогических работников,  участвующих в реализации  образовательной программы по заявленной специальности, имеющих высшее профессиональное образование по профилю преподаваемых дисциплин (профессиональных модулей), от общего количества  педагогических работников (преподавателей, мастеров производственного обучения),  участвующих в реализации образовательной программы по заявленной специальности</t>
  </si>
  <si>
    <r>
      <t>П</t>
    </r>
    <r>
      <rPr>
        <vertAlign val="subscript"/>
        <sz val="12"/>
        <color theme="1"/>
        <rFont val="Times New Roman"/>
        <family val="1"/>
        <charset val="204"/>
      </rPr>
      <t>вп</t>
    </r>
    <r>
      <rPr>
        <sz val="12"/>
        <color theme="1"/>
        <rFont val="Times New Roman"/>
        <family val="1"/>
        <charset val="204"/>
      </rPr>
      <t xml:space="preserve"> – количество  штатных педагогических работников, участвующих в реализации образовательной программы по заявленной специальности, имеющих высшее профессиональное образование по профилю преподаваемых дисциплин, человек;</t>
    </r>
  </si>
  <si>
    <r>
      <t>П</t>
    </r>
    <r>
      <rPr>
        <vertAlign val="subscript"/>
        <sz val="12"/>
        <color theme="1"/>
        <rFont val="Times New Roman"/>
        <family val="1"/>
        <charset val="204"/>
      </rPr>
      <t>ф</t>
    </r>
    <r>
      <rPr>
        <sz val="12"/>
        <color theme="1"/>
        <rFont val="Times New Roman"/>
        <family val="1"/>
        <charset val="204"/>
      </rPr>
      <t xml:space="preserve"> – фактическое количество  штатных педагогических работников, участвующих в реализации образовательной программы по заявленной специальности, человек</t>
    </r>
  </si>
  <si>
    <t>Уровень квалификации штатных педагогических работников, участвующих в реализации  образовательной программы по заявленной специальности</t>
  </si>
  <si>
    <t xml:space="preserve">Доля  штатных педагогических работников, участвующих в реализации образовательной программы по заявленной специальности, имеющих высшую квалификационную категорию, от  общего количества  штатных педагогических работников, участвующих в реализации образовательной программы по заявленной специальности     </t>
  </si>
  <si>
    <r>
      <t>П</t>
    </r>
    <r>
      <rPr>
        <vertAlign val="subscript"/>
        <sz val="12"/>
        <color theme="1"/>
        <rFont val="Times New Roman"/>
        <family val="1"/>
        <charset val="204"/>
      </rPr>
      <t>в</t>
    </r>
    <r>
      <rPr>
        <sz val="12"/>
        <color theme="1"/>
        <rFont val="Times New Roman"/>
        <family val="1"/>
        <charset val="204"/>
      </rPr>
      <t xml:space="preserve"> – количество  штатных педагогических работников, участвующих в реализации  образовательной программы по заявленной специальности, имеющих высшую квалификационную категорию, человек; </t>
    </r>
  </si>
  <si>
    <r>
      <t>П</t>
    </r>
    <r>
      <rPr>
        <vertAlign val="subscript"/>
        <sz val="12"/>
        <color theme="1"/>
        <rFont val="Times New Roman"/>
        <family val="1"/>
        <charset val="204"/>
      </rPr>
      <t>пц</t>
    </r>
    <r>
      <rPr>
        <sz val="12"/>
        <color theme="1"/>
        <rFont val="Times New Roman"/>
        <family val="1"/>
        <charset val="204"/>
      </rPr>
      <t xml:space="preserve"> – общее количество штатных  педагогических работников,  участвующих в реализации профессионального цикла  образовательной программы по заявленной специальности, человек</t>
    </r>
  </si>
  <si>
    <r>
      <t>П</t>
    </r>
    <r>
      <rPr>
        <vertAlign val="subscript"/>
        <sz val="12"/>
        <color theme="1"/>
        <rFont val="Times New Roman"/>
        <family val="1"/>
        <charset val="204"/>
      </rPr>
      <t>к</t>
    </r>
    <r>
      <rPr>
        <sz val="12"/>
        <color theme="1"/>
        <rFont val="Times New Roman"/>
        <family val="1"/>
        <charset val="204"/>
      </rPr>
      <t xml:space="preserve"> – количество  штатных педагогических работников,  участвующих в реализации профессионального цикла  образовательной программы по заявленной специальности, прошедших  стажировку в профильных организациях в течение 2014 – 2016 годов, человек;</t>
    </r>
  </si>
  <si>
    <t>Доля штатных педагогических работников, участвующих в реализации профессионального цикла образовательной программы по заявленной специальности, прошедших  стажировку в профильных организациях в течение 2014 – 2016 годов, от общего количества штатных   педагогических работников, участвующих в реализации профессионального цикла образовательной программы по заявленной специальности</t>
  </si>
  <si>
    <t>Стажировка преподавателей,  участвующих в реализации профессионального цикла образовательной программы по заявленной специальности</t>
  </si>
  <si>
    <t xml:space="preserve">Учебно-методическое обеспечение образовательного процесса в образовательной организации образовательной программы по заявленной специальности.  Количество баллов по данному показателю определяется по формуле: </t>
  </si>
  <si>
    <t>Обеспеченность образовательного процесса по образовательной программе по заявленной специальности электронными изданиями</t>
  </si>
  <si>
    <t xml:space="preserve">Доля учебных дисциплин (профессиональных модулей) образовательной программы по заявленной специальности, по которым имеются электронные издания, от количества  учебных дисциплин (профессиональных модулей), предусмотренных учебным планом образовательной программы  по заявленной специальности в соответствии с федеральным государственным образовательным стандартом </t>
  </si>
  <si>
    <r>
      <t>Э</t>
    </r>
    <r>
      <rPr>
        <vertAlign val="subscript"/>
        <sz val="12"/>
        <color theme="1"/>
        <rFont val="Times New Roman"/>
        <family val="1"/>
        <charset val="204"/>
      </rPr>
      <t>у</t>
    </r>
    <r>
      <rPr>
        <sz val="12"/>
        <color theme="1"/>
        <rFont val="Times New Roman"/>
        <family val="1"/>
        <charset val="204"/>
      </rPr>
      <t xml:space="preserve">  – количество   учебных дисциплин (профессиональных модулей) образовательной программы по заявленной специальности, по которым имеются электронные издания, единиц; </t>
    </r>
  </si>
  <si>
    <r>
      <t>М</t>
    </r>
    <r>
      <rPr>
        <vertAlign val="subscript"/>
        <sz val="12"/>
        <color theme="1"/>
        <rFont val="Times New Roman"/>
        <family val="1"/>
        <charset val="204"/>
      </rPr>
      <t>о</t>
    </r>
    <r>
      <rPr>
        <sz val="12"/>
        <color theme="1"/>
        <rFont val="Times New Roman"/>
        <family val="1"/>
        <charset val="204"/>
      </rPr>
      <t xml:space="preserve">  – количество   учебных дисциплин (профессиональных модулей), предусмотренных учебным планом образовательной программы по заявленной специальности в соответствии с федеральным государственным образовательным стандартом, единиц</t>
    </r>
  </si>
  <si>
    <t xml:space="preserve">Обеспеченность  образовательного процесса по образовательной программе по заявленной специальности учебно-методическими пособиями, имеющими гриф учебно-методического  объединения профессиональных образовательных организаций Архангельской области, авторами которых являются педагогические работники образовательнй организации </t>
  </si>
  <si>
    <t>Доля учебных дисциплин (профессиональных модулей) образовательной программы по заявленной специальности, по которым разработаны  учебно-методические пособия,  имеющие гриф, авторами которых являются педагогические работники образовательной  организации, от количества  учебных дисциплин (профессиональных модулей), предусмотренных учебным планом образовательной программы в соответствии с федеральным государственным образовательным стандартом по заявленной специальности</t>
  </si>
  <si>
    <r>
      <t>М</t>
    </r>
    <r>
      <rPr>
        <vertAlign val="subscript"/>
        <sz val="12"/>
        <color theme="1"/>
        <rFont val="Times New Roman"/>
        <family val="1"/>
        <charset val="204"/>
      </rPr>
      <t>о</t>
    </r>
    <r>
      <rPr>
        <sz val="12"/>
        <color theme="1"/>
        <rFont val="Times New Roman"/>
        <family val="1"/>
        <charset val="204"/>
      </rPr>
      <t xml:space="preserve">  – количество   учебных дисциплин (профессиональных модулей), предусмотренных учебным планом образовательной программы по заявленной специальност в соответствии с федеральным государственным образовательным стандартом, единиц</t>
    </r>
  </si>
  <si>
    <t xml:space="preserve">Количество обучающихся  очной формы обучения (по образовательным программам среднего профессионального образования ) (далее - обучающиеся) в целом по образовательной организации, приходящихся на 1 компьютер, используемый в образовательном процессе, с которого  имеется доступ обучающихся к информационно-телекоммуникационной сети «Интернет» со скоростью не менее 512 kb/c </t>
  </si>
  <si>
    <r>
      <t>Ч</t>
    </r>
    <r>
      <rPr>
        <vertAlign val="subscript"/>
        <sz val="12"/>
        <color theme="1"/>
        <rFont val="Times New Roman"/>
        <family val="1"/>
        <charset val="204"/>
      </rPr>
      <t>о</t>
    </r>
    <r>
      <rPr>
        <sz val="12"/>
        <color theme="1"/>
        <rFont val="Times New Roman"/>
        <family val="1"/>
        <charset val="204"/>
      </rPr>
      <t xml:space="preserve"> – количество  обучающихся  очной формы обучения в целом по образовательной организации  по состоянию на 31 декабря 2016 года, человек; </t>
    </r>
  </si>
  <si>
    <r>
      <t>Ч</t>
    </r>
    <r>
      <rPr>
        <vertAlign val="subscript"/>
        <sz val="12"/>
        <color theme="1"/>
        <rFont val="Times New Roman"/>
        <family val="1"/>
        <charset val="204"/>
      </rPr>
      <t>о</t>
    </r>
    <r>
      <rPr>
        <sz val="12"/>
        <color theme="1"/>
        <rFont val="Times New Roman"/>
        <family val="1"/>
        <charset val="204"/>
      </rPr>
      <t xml:space="preserve"> – количество  обучающихся  по очной форме обучения в целом по образовательной организации  по состоянию на 31 декабря 2016 года, человек; </t>
    </r>
  </si>
  <si>
    <r>
      <t>Ч</t>
    </r>
    <r>
      <rPr>
        <vertAlign val="subscript"/>
        <sz val="12"/>
        <color theme="1"/>
        <rFont val="Times New Roman"/>
        <family val="1"/>
        <charset val="204"/>
      </rPr>
      <t>к</t>
    </r>
    <r>
      <rPr>
        <sz val="12"/>
        <color theme="1"/>
        <rFont val="Times New Roman"/>
        <family val="1"/>
        <charset val="204"/>
      </rPr>
      <t xml:space="preserve"> – количество  компьютеров, используемых в образовательном процессе,  приобретенных образовательной организацией в течение 2012 – 2016 годов, единиц </t>
    </r>
  </si>
  <si>
    <t>Количество обучающихся  очной формы обучения в целом по образовательной организации, приходящихся на 1 мультимедийный проектор или интерактивную доску, используемые в образовательном процессе,  из числа приобретенных образовательной организацией в течение 2012 – 2016 годах</t>
  </si>
  <si>
    <t xml:space="preserve">Количество обучающихся  очной формы обучения в целом по образовательной организации, приходящихся на 1 компьютер, используемый в образовательном процессе,  из числа приобретенных образовательной организацией в течение 2012 – 2016 годах </t>
  </si>
  <si>
    <r>
      <t>Ч</t>
    </r>
    <r>
      <rPr>
        <vertAlign val="subscript"/>
        <sz val="12"/>
        <color theme="1"/>
        <rFont val="Times New Roman"/>
        <family val="1"/>
        <charset val="204"/>
      </rPr>
      <t>м</t>
    </r>
    <r>
      <rPr>
        <sz val="12"/>
        <color theme="1"/>
        <rFont val="Times New Roman"/>
        <family val="1"/>
        <charset val="204"/>
      </rPr>
      <t xml:space="preserve"> – количество  мультимедийных проекторов, используемых в образовательном процессе,  приобретенных образовательной организацией в течение 2012 – 2016 годах, единиц;</t>
    </r>
  </si>
  <si>
    <r>
      <t>Ч</t>
    </r>
    <r>
      <rPr>
        <vertAlign val="subscript"/>
        <sz val="12"/>
        <color theme="1"/>
        <rFont val="Times New Roman"/>
        <family val="1"/>
        <charset val="204"/>
      </rPr>
      <t>ид</t>
    </r>
    <r>
      <rPr>
        <sz val="12"/>
        <color theme="1"/>
        <rFont val="Times New Roman"/>
        <family val="1"/>
        <charset val="204"/>
      </rPr>
      <t xml:space="preserve"> – количество  интерактивных досок, используемых в образовательном процессе,  приобретенных образовательной организацией в течение 2012 – 2016 годах, единиц </t>
    </r>
  </si>
  <si>
    <t>Процентное отношение количества мест в общежитии для проживания обучающихся, к  количеству обучающихся очной формы обучения в целом по образовательной организации  по состоянию на 31 декабря 2016 года</t>
  </si>
  <si>
    <r>
      <t>Ч</t>
    </r>
    <r>
      <rPr>
        <vertAlign val="subscript"/>
        <sz val="12"/>
        <color theme="1"/>
        <rFont val="Times New Roman"/>
        <family val="1"/>
        <charset val="204"/>
      </rPr>
      <t>о</t>
    </r>
    <r>
      <rPr>
        <sz val="12"/>
        <color theme="1"/>
        <rFont val="Times New Roman"/>
        <family val="1"/>
        <charset val="204"/>
      </rPr>
      <t xml:space="preserve"> – количество  обучающихся  очной формы обучения в целом по образовательной организации  по состоянию на 31 декабря 2016 года, человек</t>
    </r>
  </si>
  <si>
    <t>в заявке указано 60</t>
  </si>
  <si>
    <t xml:space="preserve">Процентное отношение количества посадочных мест  в столовой для организации питания обучающихся, находящейся в собственности или оперативном управлении образовательной организации, к  количеству обучающихся очной формы обучения в целом по образовательной организации  по состоянию на 31 декабря 2016 года </t>
  </si>
  <si>
    <t>Наличие в образовательной организации условий для медицинского обслуживания обучающихся</t>
  </si>
  <si>
    <t>Средний балл документов об образовании обучающихся, зачисленных в образовательную организацию в 2016 году для освоения образоательной программы по заявленной специальности, поступивших на заявленную специальность в 2015 году</t>
  </si>
  <si>
    <t>Средний балл документов об образовании, зачисленных в образовательую организацию в 2016 году для освоения образовательной программы по заявленной специальности</t>
  </si>
  <si>
    <r>
      <t>∑</t>
    </r>
    <r>
      <rPr>
        <sz val="12"/>
        <color theme="1"/>
        <rFont val="Times New Roman"/>
        <family val="1"/>
        <charset val="204"/>
      </rPr>
      <t>Б   – сумма баллов  документов об образовании обучающихся, зачисленных в образовательную организацию в 2016 году для освоения образовательной программы по заявленной специальности</t>
    </r>
  </si>
  <si>
    <r>
      <t>Ц</t>
    </r>
    <r>
      <rPr>
        <vertAlign val="subscript"/>
        <sz val="12"/>
        <color theme="1"/>
        <rFont val="Times New Roman"/>
        <family val="1"/>
        <charset val="204"/>
      </rPr>
      <t>ф</t>
    </r>
    <r>
      <rPr>
        <sz val="12"/>
        <color theme="1"/>
        <rFont val="Times New Roman"/>
        <family val="1"/>
        <charset val="204"/>
      </rPr>
      <t xml:space="preserve">  – фактический прием в 2016 году по заявленной специальности для обучения за счет бюджетных ассигнований областного бюджета, человек</t>
    </r>
  </si>
  <si>
    <t>Отношение средней заработной платы преподавателей  в образовательной организации в 2016 году к средней заработной плате в Архангельской области</t>
  </si>
  <si>
    <r>
      <t>ЗП</t>
    </r>
    <r>
      <rPr>
        <vertAlign val="subscript"/>
        <sz val="12"/>
        <color theme="1"/>
        <rFont val="Times New Roman"/>
        <family val="1"/>
        <charset val="204"/>
      </rPr>
      <t xml:space="preserve">р </t>
    </r>
    <r>
      <rPr>
        <sz val="12"/>
        <color theme="1"/>
        <rFont val="Times New Roman"/>
        <family val="1"/>
        <charset val="204"/>
      </rPr>
      <t>- средняя заработная плата преподавателей в образовательной организации в 2016 году</t>
    </r>
  </si>
  <si>
    <r>
      <t>ЗП</t>
    </r>
    <r>
      <rPr>
        <vertAlign val="subscript"/>
        <sz val="12"/>
        <color theme="1"/>
        <rFont val="Times New Roman"/>
        <family val="1"/>
        <charset val="204"/>
      </rPr>
      <t>АО</t>
    </r>
    <r>
      <rPr>
        <sz val="12"/>
        <color theme="1"/>
        <rFont val="Times New Roman"/>
        <family val="1"/>
        <charset val="204"/>
      </rPr>
      <t xml:space="preserve"> - средняя заработная плата в Архангельской области в 2016 году</t>
    </r>
  </si>
  <si>
    <t>Количество обучающихся для приема в 2017 году в рамках контрольных цифр приема, указанное в заявке участника конкурса</t>
  </si>
  <si>
    <t>В.А. Яничек</t>
  </si>
  <si>
    <t>И.С. Хураскина</t>
  </si>
  <si>
    <t>О.Н. Захарова</t>
  </si>
  <si>
    <t>О.А. Фофанова</t>
  </si>
  <si>
    <t>Н.С. Бурмина</t>
  </si>
  <si>
    <t>И.В. Андрианов</t>
  </si>
  <si>
    <t>Е.А. Демидова</t>
  </si>
  <si>
    <r>
      <t>К</t>
    </r>
    <r>
      <rPr>
        <vertAlign val="subscript"/>
        <sz val="12"/>
        <color theme="1"/>
        <rFont val="Times New Roman"/>
        <family val="1"/>
        <charset val="204"/>
      </rPr>
      <t>2</t>
    </r>
    <r>
      <rPr>
        <sz val="12"/>
        <color theme="1"/>
        <rFont val="Times New Roman"/>
        <family val="1"/>
        <charset val="204"/>
      </rPr>
      <t>=(Ц</t>
    </r>
    <r>
      <rPr>
        <vertAlign val="subscript"/>
        <sz val="12"/>
        <color theme="1"/>
        <rFont val="Times New Roman"/>
        <family val="1"/>
        <charset val="204"/>
      </rPr>
      <t>ф</t>
    </r>
    <r>
      <rPr>
        <sz val="12"/>
        <color theme="1"/>
        <rFont val="Times New Roman"/>
        <family val="1"/>
        <charset val="204"/>
      </rPr>
      <t>/Ц</t>
    </r>
    <r>
      <rPr>
        <vertAlign val="subscript"/>
        <sz val="12"/>
        <color theme="1"/>
        <rFont val="Times New Roman"/>
        <family val="1"/>
        <charset val="204"/>
      </rPr>
      <t>п</t>
    </r>
    <r>
      <rPr>
        <sz val="12"/>
        <color theme="1"/>
        <rFont val="Times New Roman"/>
        <family val="1"/>
        <charset val="204"/>
      </rPr>
      <t>)*100*0,5,</t>
    </r>
  </si>
  <si>
    <t>Общее количество бюджетных мест: 23</t>
  </si>
  <si>
    <t>53.02.03 Инструментальное исполнительство (по видам инструментов)</t>
  </si>
  <si>
    <t>53.02.04 Вокальное искусство</t>
  </si>
  <si>
    <t>Общее количество бюджетных мест: 5</t>
  </si>
  <si>
    <t>53.02.05 Сольное и хоровое народное пение</t>
  </si>
  <si>
    <t>53.02.06 Хоровое дирижирование</t>
  </si>
  <si>
    <t>53.02.07 Теория музыки</t>
  </si>
  <si>
    <t>Общее количество бюджетных мест: 3</t>
  </si>
  <si>
    <t>Количество обучающихся для приема в 2017 году в рамках контрольных цифр приема, рекомендуемое комиссией для установлению образовательной организации</t>
  </si>
  <si>
    <r>
      <t>М</t>
    </r>
    <r>
      <rPr>
        <vertAlign val="subscript"/>
        <sz val="12"/>
        <color theme="1"/>
        <rFont val="Times New Roman"/>
        <family val="1"/>
        <charset val="204"/>
      </rPr>
      <t>гр</t>
    </r>
    <r>
      <rPr>
        <sz val="12"/>
        <color theme="1"/>
        <rFont val="Times New Roman"/>
        <family val="1"/>
        <charset val="204"/>
      </rPr>
      <t xml:space="preserve"> -  количество учебно-методических пособий  по  образовательной программе по заявленной специальности, авторами которых являются педагогические работники образовательной организации, имеющих гриф учебно-методического объединения профессиональных образовательных организаций Архангельской области 
</t>
    </r>
  </si>
</sst>
</file>

<file path=xl/styles.xml><?xml version="1.0" encoding="utf-8"?>
<styleSheet xmlns="http://schemas.openxmlformats.org/spreadsheetml/2006/main">
  <numFmts count="1">
    <numFmt numFmtId="164" formatCode="0.0"/>
  </numFmts>
  <fonts count="10">
    <font>
      <sz val="11"/>
      <color theme="1"/>
      <name val="Calibri"/>
      <family val="2"/>
      <scheme val="minor"/>
    </font>
    <font>
      <sz val="12"/>
      <color theme="1"/>
      <name val="Times New Roman"/>
      <family val="1"/>
      <charset val="204"/>
    </font>
    <font>
      <vertAlign val="superscript"/>
      <sz val="12"/>
      <color theme="1"/>
      <name val="Times New Roman"/>
      <family val="1"/>
      <charset val="204"/>
    </font>
    <font>
      <vertAlign val="subscript"/>
      <sz val="12"/>
      <color theme="1"/>
      <name val="Times New Roman"/>
      <family val="1"/>
      <charset val="204"/>
    </font>
    <font>
      <b/>
      <sz val="12"/>
      <color theme="1"/>
      <name val="Times New Roman"/>
      <family val="1"/>
      <charset val="204"/>
    </font>
    <font>
      <b/>
      <sz val="11"/>
      <color theme="1"/>
      <name val="Calibri"/>
      <family val="2"/>
      <scheme val="minor"/>
    </font>
    <font>
      <b/>
      <sz val="14"/>
      <color theme="1"/>
      <name val="Times New Roman"/>
      <family val="1"/>
      <charset val="204"/>
    </font>
    <font>
      <b/>
      <sz val="14"/>
      <color theme="1"/>
      <name val="Calibri"/>
      <family val="2"/>
      <scheme val="minor"/>
    </font>
    <font>
      <sz val="14"/>
      <color theme="1"/>
      <name val="Calibri"/>
      <family val="2"/>
      <scheme val="minor"/>
    </font>
    <font>
      <sz val="12"/>
      <color theme="1"/>
      <name val="Calibri"/>
      <family val="2"/>
      <charset val="204"/>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103">
    <xf numFmtId="0" fontId="0" fillId="0" borderId="0" xfId="0"/>
    <xf numFmtId="0" fontId="4" fillId="2" borderId="0" xfId="0" applyFont="1" applyFill="1" applyAlignment="1">
      <alignment horizontal="right" vertical="top"/>
    </xf>
    <xf numFmtId="2" fontId="1" fillId="2" borderId="0" xfId="0" applyNumberFormat="1" applyFont="1" applyFill="1"/>
    <xf numFmtId="0" fontId="1" fillId="2" borderId="0" xfId="0" applyFont="1" applyFill="1"/>
    <xf numFmtId="0" fontId="1" fillId="2" borderId="1" xfId="0" applyFont="1" applyFill="1" applyBorder="1" applyAlignment="1">
      <alignment horizontal="center" vertical="center" wrapText="1"/>
    </xf>
    <xf numFmtId="2" fontId="1" fillId="2" borderId="1" xfId="0" applyNumberFormat="1" applyFont="1" applyFill="1" applyBorder="1"/>
    <xf numFmtId="0" fontId="1" fillId="2" borderId="1" xfId="0" applyFont="1" applyFill="1" applyBorder="1" applyAlignment="1">
      <alignment horizontal="justify" vertical="center" wrapText="1"/>
    </xf>
    <xf numFmtId="0" fontId="1" fillId="2" borderId="0" xfId="0" applyFont="1" applyFill="1" applyAlignment="1">
      <alignment horizontal="right" vertical="top"/>
    </xf>
    <xf numFmtId="0" fontId="1" fillId="2" borderId="1" xfId="0" applyFont="1" applyFill="1" applyBorder="1" applyAlignment="1">
      <alignment horizontal="right"/>
    </xf>
    <xf numFmtId="0" fontId="1" fillId="2" borderId="1" xfId="0" applyFont="1" applyFill="1" applyBorder="1"/>
    <xf numFmtId="2" fontId="1" fillId="2" borderId="8" xfId="0" applyNumberFormat="1" applyFont="1" applyFill="1" applyBorder="1"/>
    <xf numFmtId="2" fontId="1" fillId="2" borderId="11" xfId="0" applyNumberFormat="1" applyFont="1" applyFill="1" applyBorder="1"/>
    <xf numFmtId="2" fontId="1" fillId="2" borderId="11" xfId="0" applyNumberFormat="1" applyFont="1" applyFill="1" applyBorder="1" applyAlignment="1">
      <alignment horizontal="right"/>
    </xf>
    <xf numFmtId="0" fontId="1" fillId="2" borderId="1" xfId="0" applyFont="1" applyFill="1" applyBorder="1" applyAlignment="1">
      <alignment horizontal="center" vertical="center" textRotation="90" wrapText="1"/>
    </xf>
    <xf numFmtId="0" fontId="1" fillId="2" borderId="1" xfId="0" applyFont="1" applyFill="1" applyBorder="1" applyAlignment="1">
      <alignment horizontal="center" vertical="top"/>
    </xf>
    <xf numFmtId="0" fontId="1" fillId="0" borderId="1" xfId="0" applyFont="1" applyFill="1" applyBorder="1" applyAlignment="1">
      <alignment horizontal="center" vertical="top"/>
    </xf>
    <xf numFmtId="0" fontId="0" fillId="0" borderId="8" xfId="0" applyBorder="1" applyAlignment="1"/>
    <xf numFmtId="0" fontId="1" fillId="2" borderId="1" xfId="0" applyFont="1" applyFill="1" applyBorder="1" applyAlignment="1">
      <alignment vertical="center" wrapText="1"/>
    </xf>
    <xf numFmtId="0" fontId="1" fillId="2" borderId="3" xfId="0" applyFont="1" applyFill="1" applyBorder="1" applyAlignment="1">
      <alignment vertical="center" wrapText="1"/>
    </xf>
    <xf numFmtId="0" fontId="1" fillId="2" borderId="4" xfId="0" applyFont="1" applyFill="1" applyBorder="1" applyAlignment="1">
      <alignment horizontal="center" vertical="center" wrapText="1"/>
    </xf>
    <xf numFmtId="0" fontId="1" fillId="2" borderId="8" xfId="0" applyFont="1" applyFill="1" applyBorder="1" applyAlignment="1">
      <alignment horizontal="center" vertical="center" textRotation="90" wrapText="1"/>
    </xf>
    <xf numFmtId="0" fontId="1" fillId="0" borderId="1" xfId="0" applyFont="1" applyBorder="1" applyAlignment="1">
      <alignment vertical="top" wrapText="1"/>
    </xf>
    <xf numFmtId="0" fontId="1" fillId="0" borderId="1" xfId="0" applyFont="1" applyBorder="1" applyAlignment="1">
      <alignment horizontal="center" vertical="center"/>
    </xf>
    <xf numFmtId="0" fontId="1" fillId="0" borderId="1" xfId="0" applyFont="1" applyBorder="1" applyAlignment="1">
      <alignment horizontal="justify" vertical="center"/>
    </xf>
    <xf numFmtId="2" fontId="1" fillId="0" borderId="11" xfId="0" applyNumberFormat="1" applyFont="1" applyFill="1" applyBorder="1"/>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49" fontId="1" fillId="2" borderId="0" xfId="0" applyNumberFormat="1" applyFont="1" applyFill="1" applyAlignment="1">
      <alignment horizontal="right" vertical="top"/>
    </xf>
    <xf numFmtId="2" fontId="1" fillId="2" borderId="0" xfId="0" applyNumberFormat="1" applyFont="1" applyFill="1" applyBorder="1"/>
    <xf numFmtId="49" fontId="1" fillId="2" borderId="4" xfId="0" applyNumberFormat="1" applyFont="1" applyFill="1" applyBorder="1" applyAlignment="1">
      <alignment horizontal="right" vertical="top"/>
    </xf>
    <xf numFmtId="49" fontId="1" fillId="2" borderId="5" xfId="0" applyNumberFormat="1" applyFont="1" applyFill="1" applyBorder="1" applyAlignment="1">
      <alignment horizontal="right" vertical="top" wrapText="1"/>
    </xf>
    <xf numFmtId="49" fontId="1" fillId="2" borderId="14" xfId="0" applyNumberFormat="1" applyFont="1" applyFill="1" applyBorder="1" applyAlignment="1">
      <alignment horizontal="right" vertical="top" wrapText="1"/>
    </xf>
    <xf numFmtId="0" fontId="1" fillId="0" borderId="0" xfId="0" applyFont="1" applyFill="1"/>
    <xf numFmtId="0" fontId="9" fillId="2" borderId="1" xfId="0" applyFont="1" applyFill="1" applyBorder="1" applyAlignment="1">
      <alignment vertical="center" wrapText="1"/>
    </xf>
    <xf numFmtId="0" fontId="1" fillId="4" borderId="0" xfId="0" applyFont="1" applyFill="1"/>
    <xf numFmtId="0" fontId="0" fillId="0" borderId="8" xfId="0" applyBorder="1" applyAlignment="1"/>
    <xf numFmtId="0" fontId="1" fillId="2" borderId="1" xfId="0" applyFont="1" applyFill="1" applyBorder="1" applyAlignment="1">
      <alignment horizontal="left" vertical="top" wrapText="1"/>
    </xf>
    <xf numFmtId="0" fontId="1" fillId="2" borderId="1" xfId="0" applyFont="1" applyFill="1" applyBorder="1" applyAlignment="1">
      <alignment vertical="center" wrapText="1"/>
    </xf>
    <xf numFmtId="0" fontId="1" fillId="0" borderId="1" xfId="0" applyFont="1" applyFill="1" applyBorder="1" applyAlignment="1">
      <alignment horizontal="left" vertical="top" wrapText="1"/>
    </xf>
    <xf numFmtId="164" fontId="1" fillId="2" borderId="1" xfId="0" applyNumberFormat="1" applyFont="1" applyFill="1" applyBorder="1" applyAlignment="1">
      <alignment horizontal="center" vertical="top"/>
    </xf>
    <xf numFmtId="0" fontId="1" fillId="3" borderId="0" xfId="0" applyFont="1" applyFill="1"/>
    <xf numFmtId="0" fontId="1" fillId="0"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1" xfId="0" applyFont="1" applyFill="1" applyBorder="1" applyAlignment="1">
      <alignment vertical="center" wrapText="1"/>
    </xf>
    <xf numFmtId="0" fontId="0" fillId="0" borderId="8" xfId="0" applyBorder="1" applyAlignment="1"/>
    <xf numFmtId="0" fontId="1" fillId="2" borderId="0" xfId="0" applyFont="1" applyFill="1" applyAlignment="1">
      <alignment horizontal="left" vertical="center" wrapText="1"/>
    </xf>
    <xf numFmtId="0" fontId="0" fillId="2" borderId="0" xfId="0" applyFont="1" applyFill="1" applyAlignment="1">
      <alignment horizontal="left" vertical="center" wrapText="1"/>
    </xf>
    <xf numFmtId="0" fontId="4" fillId="2" borderId="0" xfId="0" applyFont="1" applyFill="1" applyAlignment="1">
      <alignment horizontal="center" vertical="center"/>
    </xf>
    <xf numFmtId="0" fontId="5" fillId="2" borderId="0" xfId="0" applyFont="1" applyFill="1" applyAlignment="1">
      <alignment horizontal="center" vertical="center"/>
    </xf>
    <xf numFmtId="0" fontId="0" fillId="0" borderId="0" xfId="0" applyAlignment="1"/>
    <xf numFmtId="0" fontId="6" fillId="2" borderId="0" xfId="0" applyFont="1" applyFill="1" applyAlignment="1">
      <alignment horizontal="center" vertical="center" wrapText="1"/>
    </xf>
    <xf numFmtId="0" fontId="7" fillId="2" borderId="0" xfId="0" applyFont="1" applyFill="1" applyAlignment="1">
      <alignment horizontal="center" vertical="center" wrapText="1"/>
    </xf>
    <xf numFmtId="0" fontId="8" fillId="0" borderId="0" xfId="0" applyFont="1" applyAlignment="1"/>
    <xf numFmtId="0" fontId="0" fillId="2" borderId="0" xfId="0" applyFill="1" applyAlignment="1">
      <alignment horizontal="left" vertical="center" wrapText="1"/>
    </xf>
    <xf numFmtId="14" fontId="4" fillId="2" borderId="0" xfId="0" applyNumberFormat="1" applyFont="1" applyFill="1" applyAlignment="1">
      <alignment horizontal="left" vertical="center" wrapText="1"/>
    </xf>
    <xf numFmtId="0" fontId="5" fillId="2" borderId="0" xfId="0" applyFont="1" applyFill="1" applyAlignment="1">
      <alignment horizontal="left" vertical="center" wrapText="1"/>
    </xf>
    <xf numFmtId="0" fontId="1" fillId="3" borderId="0" xfId="0" applyFont="1" applyFill="1" applyAlignment="1"/>
    <xf numFmtId="0" fontId="0" fillId="3" borderId="0" xfId="0" applyFill="1" applyAlignment="1"/>
    <xf numFmtId="0" fontId="1" fillId="2" borderId="3" xfId="0" applyFont="1" applyFill="1" applyBorder="1" applyAlignment="1">
      <alignment horizontal="right" vertical="top"/>
    </xf>
    <xf numFmtId="0" fontId="0" fillId="0" borderId="4" xfId="0" applyBorder="1" applyAlignment="1">
      <alignment horizontal="right" vertical="top"/>
    </xf>
    <xf numFmtId="0" fontId="1" fillId="2" borderId="3" xfId="0" applyFont="1" applyFill="1" applyBorder="1" applyAlignment="1">
      <alignment horizontal="center" vertical="center" wrapText="1"/>
    </xf>
    <xf numFmtId="0" fontId="0" fillId="0" borderId="4" xfId="0" applyBorder="1" applyAlignment="1"/>
    <xf numFmtId="2" fontId="1" fillId="2" borderId="5" xfId="0" applyNumberFormat="1" applyFont="1" applyFill="1" applyBorder="1" applyAlignment="1">
      <alignment horizontal="center" vertical="center" wrapText="1"/>
    </xf>
    <xf numFmtId="0" fontId="0" fillId="0" borderId="8" xfId="0" applyBorder="1" applyAlignment="1"/>
    <xf numFmtId="0" fontId="1" fillId="2" borderId="11"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49" fontId="0" fillId="0" borderId="3" xfId="0" applyNumberFormat="1" applyBorder="1" applyAlignment="1">
      <alignment horizontal="right" vertical="top"/>
    </xf>
    <xf numFmtId="49" fontId="0" fillId="0" borderId="2" xfId="0" applyNumberFormat="1" applyBorder="1" applyAlignment="1">
      <alignment horizontal="right" vertical="top"/>
    </xf>
    <xf numFmtId="49" fontId="0" fillId="0" borderId="4" xfId="0" applyNumberFormat="1" applyBorder="1" applyAlignment="1">
      <alignment horizontal="right" vertical="top"/>
    </xf>
    <xf numFmtId="0" fontId="1" fillId="0" borderId="3" xfId="0" applyFont="1" applyBorder="1" applyAlignment="1">
      <alignment horizontal="left"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49" fontId="1" fillId="2" borderId="4" xfId="0" applyNumberFormat="1" applyFont="1" applyFill="1" applyBorder="1" applyAlignment="1">
      <alignment horizontal="right" vertical="top" wrapText="1"/>
    </xf>
    <xf numFmtId="49" fontId="1" fillId="2" borderId="1" xfId="0" applyNumberFormat="1" applyFont="1" applyFill="1" applyBorder="1" applyAlignment="1">
      <alignment horizontal="right" vertical="top" wrapText="1"/>
    </xf>
    <xf numFmtId="0" fontId="1" fillId="2" borderId="1"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1" xfId="0" applyFont="1" applyFill="1" applyBorder="1" applyAlignment="1">
      <alignment vertical="center" wrapText="1"/>
    </xf>
    <xf numFmtId="0" fontId="1" fillId="2" borderId="3"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2" xfId="0" applyFont="1" applyFill="1" applyBorder="1" applyAlignment="1">
      <alignment wrapText="1"/>
    </xf>
    <xf numFmtId="0" fontId="1" fillId="2" borderId="4" xfId="0" applyFont="1" applyFill="1" applyBorder="1" applyAlignment="1">
      <alignment wrapText="1"/>
    </xf>
    <xf numFmtId="49" fontId="1" fillId="2" borderId="3" xfId="0" applyNumberFormat="1" applyFont="1" applyFill="1" applyBorder="1" applyAlignment="1">
      <alignment horizontal="right" vertical="top" wrapText="1"/>
    </xf>
    <xf numFmtId="49" fontId="1" fillId="2" borderId="2" xfId="0" applyNumberFormat="1" applyFont="1" applyFill="1" applyBorder="1" applyAlignment="1">
      <alignment horizontal="right" vertical="top" wrapText="1"/>
    </xf>
    <xf numFmtId="49" fontId="1" fillId="0" borderId="1" xfId="0" applyNumberFormat="1" applyFont="1" applyFill="1" applyBorder="1" applyAlignment="1">
      <alignment horizontal="right" vertical="top" wrapText="1"/>
    </xf>
    <xf numFmtId="0" fontId="1" fillId="0" borderId="1"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4" xfId="0" applyFont="1" applyFill="1" applyBorder="1" applyAlignment="1">
      <alignment horizontal="left" vertical="top" wrapText="1"/>
    </xf>
    <xf numFmtId="49" fontId="1" fillId="0" borderId="3" xfId="0" applyNumberFormat="1" applyFont="1" applyFill="1" applyBorder="1" applyAlignment="1">
      <alignment horizontal="right" vertical="top" wrapText="1"/>
    </xf>
    <xf numFmtId="49" fontId="1" fillId="0" borderId="2" xfId="0" applyNumberFormat="1" applyFont="1" applyFill="1" applyBorder="1" applyAlignment="1">
      <alignment horizontal="right" vertical="top" wrapText="1"/>
    </xf>
    <xf numFmtId="49" fontId="1" fillId="0" borderId="4" xfId="0" applyNumberFormat="1" applyFont="1" applyFill="1" applyBorder="1" applyAlignment="1">
      <alignment horizontal="right" vertical="top" wrapText="1"/>
    </xf>
    <xf numFmtId="0" fontId="1" fillId="2" borderId="5" xfId="0" applyFont="1" applyFill="1" applyBorder="1" applyAlignment="1">
      <alignment vertical="center" wrapText="1"/>
    </xf>
    <xf numFmtId="0" fontId="1" fillId="2" borderId="6" xfId="0" applyFont="1" applyFill="1" applyBorder="1" applyAlignment="1">
      <alignment vertical="center" wrapText="1"/>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3" xfId="0" applyFont="1" applyFill="1" applyBorder="1" applyAlignment="1">
      <alignment vertical="top" wrapText="1"/>
    </xf>
    <xf numFmtId="0" fontId="1" fillId="2" borderId="2" xfId="0" applyFont="1" applyFill="1" applyBorder="1" applyAlignment="1">
      <alignment vertical="top" wrapText="1"/>
    </xf>
    <xf numFmtId="0" fontId="1" fillId="2" borderId="4" xfId="0" applyFont="1" applyFill="1" applyBorder="1" applyAlignment="1">
      <alignment vertical="top"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theme="5" tint="0.39997558519241921"/>
  </sheetPr>
  <dimension ref="A1:O108"/>
  <sheetViews>
    <sheetView tabSelected="1" zoomScale="80" zoomScaleNormal="80" workbookViewId="0">
      <selection activeCell="F86" sqref="F86"/>
    </sheetView>
  </sheetViews>
  <sheetFormatPr defaultRowHeight="15.75"/>
  <cols>
    <col min="1" max="1" width="4.7109375" style="7" customWidth="1"/>
    <col min="2" max="2" width="28.42578125" style="3" customWidth="1"/>
    <col min="3" max="3" width="36.7109375" style="3" customWidth="1"/>
    <col min="4" max="4" width="57.5703125" style="3" customWidth="1"/>
    <col min="5" max="5" width="9.85546875" style="2" hidden="1" customWidth="1"/>
    <col min="6" max="6" width="9.140625" style="3" customWidth="1"/>
    <col min="7" max="7" width="8.5703125" style="3" customWidth="1"/>
    <col min="8" max="8" width="8.85546875" style="3" customWidth="1"/>
    <col min="9" max="9" width="9.5703125" style="3" customWidth="1"/>
    <col min="10" max="16384" width="9.140625" style="3"/>
  </cols>
  <sheetData>
    <row r="1" spans="1:15">
      <c r="A1" s="1"/>
      <c r="B1" s="47" t="s">
        <v>21</v>
      </c>
      <c r="C1" s="48"/>
      <c r="D1" s="48"/>
      <c r="E1" s="49"/>
      <c r="F1" s="49"/>
      <c r="G1" s="49"/>
      <c r="H1" s="49"/>
      <c r="I1" s="49"/>
      <c r="J1" s="49"/>
      <c r="K1" s="49"/>
      <c r="L1" s="49"/>
      <c r="M1" s="49"/>
      <c r="N1" s="49"/>
      <c r="O1" s="49"/>
    </row>
    <row r="2" spans="1:15" ht="63" customHeight="1">
      <c r="A2" s="50" t="s">
        <v>63</v>
      </c>
      <c r="B2" s="51"/>
      <c r="C2" s="51"/>
      <c r="D2" s="51"/>
      <c r="E2" s="52"/>
      <c r="F2" s="52"/>
      <c r="G2" s="52"/>
      <c r="H2" s="52"/>
      <c r="I2" s="52"/>
      <c r="J2" s="52"/>
      <c r="K2" s="52"/>
      <c r="L2" s="52"/>
      <c r="M2" s="52"/>
      <c r="N2" s="52"/>
      <c r="O2" s="52"/>
    </row>
    <row r="3" spans="1:15">
      <c r="A3" s="45"/>
      <c r="B3" s="53"/>
      <c r="C3" s="53"/>
      <c r="D3" s="53"/>
    </row>
    <row r="4" spans="1:15">
      <c r="A4" s="45" t="s">
        <v>64</v>
      </c>
      <c r="B4" s="53"/>
      <c r="C4" s="53"/>
      <c r="D4" s="53"/>
      <c r="F4" s="2">
        <f>F85</f>
        <v>272.73783736582925</v>
      </c>
      <c r="G4" s="2">
        <f t="shared" ref="G4:I4" si="0">G85</f>
        <v>0</v>
      </c>
      <c r="H4" s="2">
        <f t="shared" si="0"/>
        <v>0</v>
      </c>
      <c r="I4" s="2">
        <f t="shared" si="0"/>
        <v>0</v>
      </c>
      <c r="J4" s="3">
        <v>19</v>
      </c>
    </row>
    <row r="5" spans="1:15">
      <c r="A5" s="54" t="s">
        <v>65</v>
      </c>
      <c r="B5" s="55"/>
      <c r="C5" s="55"/>
      <c r="D5" s="55"/>
      <c r="E5" s="49"/>
      <c r="F5" s="49"/>
      <c r="G5" s="49"/>
      <c r="H5" s="49"/>
      <c r="I5" s="49"/>
      <c r="J5" s="49"/>
      <c r="K5" s="49"/>
      <c r="L5" s="49"/>
      <c r="M5" s="49"/>
      <c r="N5" s="49"/>
      <c r="O5" s="49"/>
    </row>
    <row r="6" spans="1:15">
      <c r="A6" s="45" t="s">
        <v>25</v>
      </c>
      <c r="B6" s="46"/>
      <c r="C6" s="46"/>
      <c r="D6" s="46"/>
      <c r="F6" s="3">
        <f>F87</f>
        <v>19</v>
      </c>
      <c r="G6" s="3">
        <f t="shared" ref="G6:I7" si="1">G87</f>
        <v>0</v>
      </c>
      <c r="H6" s="3">
        <f t="shared" si="1"/>
        <v>0</v>
      </c>
      <c r="I6" s="3">
        <f t="shared" si="1"/>
        <v>0</v>
      </c>
      <c r="J6" s="3">
        <f>SUM(F6:I6)</f>
        <v>19</v>
      </c>
    </row>
    <row r="7" spans="1:15">
      <c r="A7" s="45" t="s">
        <v>26</v>
      </c>
      <c r="B7" s="46"/>
      <c r="C7" s="46"/>
      <c r="D7" s="46"/>
      <c r="F7" s="3">
        <f>F88</f>
        <v>19</v>
      </c>
      <c r="G7" s="3">
        <f t="shared" si="1"/>
        <v>0</v>
      </c>
      <c r="H7" s="3">
        <f t="shared" si="1"/>
        <v>0</v>
      </c>
      <c r="I7" s="3">
        <f t="shared" si="1"/>
        <v>0</v>
      </c>
      <c r="J7" s="3">
        <f>SUM(F7:I7)</f>
        <v>19</v>
      </c>
    </row>
    <row r="8" spans="1:15">
      <c r="A8" s="45" t="s">
        <v>66</v>
      </c>
      <c r="B8" s="46"/>
      <c r="C8" s="46"/>
      <c r="D8" s="46"/>
      <c r="F8" s="56" t="s">
        <v>62</v>
      </c>
      <c r="G8" s="57"/>
      <c r="H8" s="57"/>
      <c r="I8" s="57"/>
      <c r="J8" s="40">
        <f>J4-J7</f>
        <v>0</v>
      </c>
    </row>
    <row r="9" spans="1:15">
      <c r="F9" s="34" t="s">
        <v>61</v>
      </c>
      <c r="G9" s="34"/>
      <c r="H9" s="34"/>
      <c r="I9" s="34"/>
    </row>
    <row r="10" spans="1:15">
      <c r="A10" s="58"/>
      <c r="B10" s="60" t="s">
        <v>0</v>
      </c>
      <c r="C10" s="60" t="s">
        <v>1</v>
      </c>
      <c r="D10" s="60" t="s">
        <v>2</v>
      </c>
      <c r="E10" s="62" t="s">
        <v>12</v>
      </c>
      <c r="F10" s="64" t="s">
        <v>67</v>
      </c>
      <c r="G10" s="65"/>
      <c r="H10" s="65"/>
      <c r="I10" s="65"/>
      <c r="J10" s="65"/>
      <c r="K10" s="65"/>
      <c r="L10" s="65"/>
      <c r="M10" s="65"/>
      <c r="N10" s="65"/>
      <c r="O10" s="66"/>
    </row>
    <row r="11" spans="1:15" ht="106.5" customHeight="1">
      <c r="A11" s="59"/>
      <c r="B11" s="61"/>
      <c r="C11" s="61"/>
      <c r="D11" s="61"/>
      <c r="E11" s="63"/>
      <c r="F11" s="13" t="s">
        <v>68</v>
      </c>
      <c r="G11" s="13"/>
      <c r="H11" s="13"/>
      <c r="I11" s="13"/>
      <c r="J11" s="13"/>
      <c r="K11" s="13"/>
      <c r="L11" s="13"/>
      <c r="M11" s="13"/>
      <c r="N11" s="13"/>
      <c r="O11" s="13"/>
    </row>
    <row r="12" spans="1:15" ht="30.75" customHeight="1">
      <c r="A12" s="67">
        <v>1</v>
      </c>
      <c r="B12" s="70" t="s">
        <v>59</v>
      </c>
      <c r="C12" s="70" t="s">
        <v>69</v>
      </c>
      <c r="D12" s="22" t="s">
        <v>27</v>
      </c>
      <c r="E12" s="35"/>
      <c r="F12" s="14">
        <v>43</v>
      </c>
      <c r="G12" s="13"/>
      <c r="H12" s="13"/>
      <c r="I12" s="13"/>
      <c r="J12" s="13"/>
      <c r="K12" s="13"/>
      <c r="L12" s="13"/>
      <c r="M12" s="13"/>
      <c r="N12" s="13"/>
      <c r="O12" s="13"/>
    </row>
    <row r="13" spans="1:15" ht="18.75" customHeight="1">
      <c r="A13" s="68"/>
      <c r="B13" s="71"/>
      <c r="C13" s="71"/>
      <c r="D13" s="23" t="s">
        <v>3</v>
      </c>
      <c r="E13" s="35"/>
      <c r="F13" s="14"/>
      <c r="G13" s="13"/>
      <c r="H13" s="13"/>
      <c r="I13" s="13"/>
      <c r="J13" s="13"/>
      <c r="K13" s="13"/>
      <c r="L13" s="13"/>
      <c r="M13" s="13"/>
      <c r="N13" s="13"/>
      <c r="O13" s="13"/>
    </row>
    <row r="14" spans="1:15" ht="140.25" customHeight="1">
      <c r="A14" s="69"/>
      <c r="B14" s="72"/>
      <c r="C14" s="72"/>
      <c r="D14" s="21" t="s">
        <v>70</v>
      </c>
      <c r="E14" s="35"/>
      <c r="F14" s="14">
        <v>43</v>
      </c>
      <c r="G14" s="13"/>
      <c r="H14" s="13"/>
      <c r="I14" s="13"/>
      <c r="J14" s="13"/>
      <c r="K14" s="13"/>
      <c r="L14" s="13"/>
      <c r="M14" s="13"/>
      <c r="N14" s="13"/>
      <c r="O14" s="13"/>
    </row>
    <row r="15" spans="1:15" ht="23.25" customHeight="1">
      <c r="A15" s="73">
        <v>2</v>
      </c>
      <c r="B15" s="75" t="s">
        <v>71</v>
      </c>
      <c r="C15" s="76" t="s">
        <v>72</v>
      </c>
      <c r="D15" s="19" t="s">
        <v>127</v>
      </c>
      <c r="E15" s="10">
        <f>(E17/E18)*100</f>
        <v>80</v>
      </c>
      <c r="F15" s="10">
        <f>F17/F18*100*0.5</f>
        <v>53.571428571428569</v>
      </c>
      <c r="G15" s="10"/>
      <c r="H15" s="10"/>
      <c r="I15" s="10"/>
      <c r="J15" s="10"/>
      <c r="K15" s="10"/>
      <c r="L15" s="10"/>
      <c r="M15" s="10"/>
      <c r="N15" s="10"/>
      <c r="O15" s="10"/>
    </row>
    <row r="16" spans="1:15" ht="12.75" customHeight="1">
      <c r="A16" s="74"/>
      <c r="B16" s="75"/>
      <c r="C16" s="75"/>
      <c r="D16" s="6" t="s">
        <v>3</v>
      </c>
      <c r="E16" s="11"/>
      <c r="F16" s="14"/>
      <c r="G16" s="14"/>
      <c r="H16" s="14"/>
      <c r="I16" s="14"/>
      <c r="J16" s="14"/>
      <c r="K16" s="14"/>
      <c r="L16" s="14"/>
      <c r="M16" s="14"/>
      <c r="N16" s="14"/>
      <c r="O16" s="14"/>
    </row>
    <row r="17" spans="1:15" ht="49.5" customHeight="1">
      <c r="A17" s="74"/>
      <c r="B17" s="75"/>
      <c r="C17" s="75"/>
      <c r="D17" s="37" t="s">
        <v>73</v>
      </c>
      <c r="E17" s="11">
        <v>100</v>
      </c>
      <c r="F17" s="14">
        <v>15</v>
      </c>
      <c r="G17" s="14"/>
      <c r="H17" s="14"/>
      <c r="I17" s="14"/>
      <c r="J17" s="14"/>
      <c r="K17" s="14"/>
      <c r="L17" s="14"/>
      <c r="M17" s="14"/>
      <c r="N17" s="14"/>
      <c r="O17" s="14"/>
    </row>
    <row r="18" spans="1:15" ht="48.75" customHeight="1">
      <c r="A18" s="74"/>
      <c r="B18" s="75"/>
      <c r="C18" s="75"/>
      <c r="D18" s="37" t="s">
        <v>74</v>
      </c>
      <c r="E18" s="11">
        <v>125</v>
      </c>
      <c r="F18" s="14">
        <v>14</v>
      </c>
      <c r="G18" s="14"/>
      <c r="H18" s="14"/>
      <c r="I18" s="14"/>
      <c r="J18" s="14"/>
      <c r="K18" s="14"/>
      <c r="L18" s="14"/>
      <c r="M18" s="14"/>
      <c r="N18" s="14"/>
      <c r="O18" s="14"/>
    </row>
    <row r="19" spans="1:15" ht="24.95" customHeight="1">
      <c r="A19" s="74"/>
      <c r="B19" s="75"/>
      <c r="C19" s="75"/>
      <c r="D19" s="4"/>
      <c r="E19" s="11"/>
      <c r="F19" s="14"/>
      <c r="G19" s="14"/>
      <c r="H19" s="14"/>
      <c r="I19" s="14"/>
      <c r="J19" s="14"/>
      <c r="K19" s="14"/>
      <c r="L19" s="14"/>
      <c r="M19" s="14"/>
      <c r="N19" s="14"/>
      <c r="O19" s="14"/>
    </row>
    <row r="20" spans="1:15" ht="31.5" customHeight="1">
      <c r="A20" s="74">
        <v>3</v>
      </c>
      <c r="B20" s="77" t="s">
        <v>75</v>
      </c>
      <c r="C20" s="77"/>
      <c r="D20" s="77"/>
      <c r="E20" s="11"/>
      <c r="F20" s="14"/>
      <c r="G20" s="14"/>
      <c r="H20" s="14"/>
      <c r="I20" s="14"/>
      <c r="J20" s="14"/>
      <c r="K20" s="14"/>
      <c r="L20" s="14"/>
      <c r="M20" s="14"/>
      <c r="N20" s="14"/>
      <c r="O20" s="14"/>
    </row>
    <row r="21" spans="1:15" ht="24.95" customHeight="1">
      <c r="A21" s="74"/>
      <c r="B21" s="77" t="s">
        <v>16</v>
      </c>
      <c r="C21" s="77"/>
      <c r="D21" s="77"/>
      <c r="E21" s="11">
        <f>(E22+E26+E30+E34)/4</f>
        <v>76.25</v>
      </c>
      <c r="F21" s="11">
        <f>(F22+F26+F30+F34)/4</f>
        <v>73.882536382536387</v>
      </c>
      <c r="G21" s="11"/>
      <c r="H21" s="11"/>
      <c r="I21" s="11"/>
      <c r="J21" s="11"/>
      <c r="K21" s="11"/>
      <c r="L21" s="11"/>
      <c r="M21" s="11"/>
      <c r="N21" s="11"/>
      <c r="O21" s="11"/>
    </row>
    <row r="22" spans="1:15" ht="27.75" customHeight="1">
      <c r="A22" s="74" t="s">
        <v>4</v>
      </c>
      <c r="B22" s="75" t="s">
        <v>76</v>
      </c>
      <c r="C22" s="78" t="s">
        <v>77</v>
      </c>
      <c r="D22" s="4" t="s">
        <v>17</v>
      </c>
      <c r="E22" s="11">
        <f>(E24/E25)*100</f>
        <v>80</v>
      </c>
      <c r="F22" s="11">
        <f t="shared" ref="F22" si="2">(F24/F25)*100</f>
        <v>100</v>
      </c>
      <c r="G22" s="11"/>
      <c r="H22" s="11"/>
      <c r="I22" s="11"/>
      <c r="J22" s="11"/>
      <c r="K22" s="11"/>
      <c r="L22" s="11"/>
      <c r="M22" s="11"/>
      <c r="N22" s="11"/>
      <c r="O22" s="11"/>
    </row>
    <row r="23" spans="1:15" ht="12.75" customHeight="1">
      <c r="A23" s="74"/>
      <c r="B23" s="75"/>
      <c r="C23" s="79"/>
      <c r="D23" s="6" t="s">
        <v>3</v>
      </c>
      <c r="E23" s="11"/>
      <c r="F23" s="14"/>
      <c r="G23" s="14"/>
      <c r="H23" s="14"/>
      <c r="I23" s="14"/>
      <c r="J23" s="14"/>
      <c r="K23" s="14"/>
      <c r="L23" s="14"/>
      <c r="M23" s="14"/>
      <c r="N23" s="14"/>
      <c r="O23" s="14"/>
    </row>
    <row r="24" spans="1:15" ht="79.5" customHeight="1">
      <c r="A24" s="74"/>
      <c r="B24" s="75"/>
      <c r="C24" s="79"/>
      <c r="D24" s="18" t="s">
        <v>78</v>
      </c>
      <c r="E24" s="11">
        <v>20</v>
      </c>
      <c r="F24" s="14">
        <v>37</v>
      </c>
      <c r="G24" s="14"/>
      <c r="H24" s="14"/>
      <c r="I24" s="14"/>
      <c r="J24" s="14"/>
      <c r="K24" s="14"/>
      <c r="L24" s="14"/>
      <c r="M24" s="14"/>
      <c r="N24" s="14"/>
      <c r="O24" s="14"/>
    </row>
    <row r="25" spans="1:15" ht="84.75" customHeight="1">
      <c r="A25" s="74"/>
      <c r="B25" s="75"/>
      <c r="C25" s="79"/>
      <c r="D25" s="36" t="s">
        <v>79</v>
      </c>
      <c r="E25" s="11">
        <v>25</v>
      </c>
      <c r="F25" s="14">
        <v>37</v>
      </c>
      <c r="G25" s="14"/>
      <c r="H25" s="14"/>
      <c r="I25" s="14"/>
      <c r="J25" s="14"/>
      <c r="K25" s="14"/>
      <c r="L25" s="14"/>
      <c r="M25" s="14"/>
      <c r="N25" s="14"/>
      <c r="O25" s="14"/>
    </row>
    <row r="26" spans="1:15" ht="24.95" customHeight="1">
      <c r="A26" s="74" t="s">
        <v>5</v>
      </c>
      <c r="B26" s="75" t="s">
        <v>80</v>
      </c>
      <c r="C26" s="75" t="s">
        <v>81</v>
      </c>
      <c r="D26" s="4" t="s">
        <v>18</v>
      </c>
      <c r="E26" s="11">
        <f>(E28/E29)*100</f>
        <v>70</v>
      </c>
      <c r="F26" s="11">
        <f>(F28/F29)*100</f>
        <v>91.891891891891902</v>
      </c>
      <c r="G26" s="11"/>
      <c r="H26" s="11"/>
      <c r="I26" s="11"/>
      <c r="J26" s="11"/>
      <c r="K26" s="11"/>
      <c r="L26" s="11"/>
      <c r="M26" s="11"/>
      <c r="N26" s="11"/>
      <c r="O26" s="11"/>
    </row>
    <row r="27" spans="1:15" ht="14.25" customHeight="1">
      <c r="A27" s="74"/>
      <c r="B27" s="75"/>
      <c r="C27" s="75"/>
      <c r="D27" s="6" t="s">
        <v>3</v>
      </c>
      <c r="E27" s="11"/>
      <c r="F27" s="14"/>
      <c r="G27" s="14"/>
      <c r="H27" s="14"/>
      <c r="I27" s="14"/>
      <c r="J27" s="14"/>
      <c r="K27" s="14"/>
      <c r="L27" s="14"/>
      <c r="M27" s="14"/>
      <c r="N27" s="14"/>
      <c r="O27" s="14"/>
    </row>
    <row r="28" spans="1:15" ht="117" customHeight="1">
      <c r="A28" s="74"/>
      <c r="B28" s="75"/>
      <c r="C28" s="75"/>
      <c r="D28" s="36" t="s">
        <v>82</v>
      </c>
      <c r="E28" s="11">
        <v>14</v>
      </c>
      <c r="F28" s="14">
        <v>34</v>
      </c>
      <c r="G28" s="14"/>
      <c r="H28" s="14"/>
      <c r="I28" s="14"/>
      <c r="J28" s="14"/>
      <c r="K28" s="14"/>
      <c r="L28" s="14"/>
      <c r="M28" s="14"/>
      <c r="N28" s="14"/>
      <c r="O28" s="14"/>
    </row>
    <row r="29" spans="1:15" ht="82.5" customHeight="1">
      <c r="A29" s="74"/>
      <c r="B29" s="75"/>
      <c r="C29" s="75"/>
      <c r="D29" s="36" t="s">
        <v>83</v>
      </c>
      <c r="E29" s="11">
        <f>E24</f>
        <v>20</v>
      </c>
      <c r="F29" s="11">
        <v>37</v>
      </c>
      <c r="G29" s="14"/>
      <c r="H29" s="14"/>
      <c r="I29" s="14"/>
      <c r="J29" s="14"/>
      <c r="K29" s="14"/>
      <c r="L29" s="14"/>
      <c r="M29" s="14"/>
      <c r="N29" s="14"/>
      <c r="O29" s="14"/>
    </row>
    <row r="30" spans="1:15" ht="26.25" customHeight="1">
      <c r="A30" s="74" t="s">
        <v>6</v>
      </c>
      <c r="B30" s="78" t="s">
        <v>84</v>
      </c>
      <c r="C30" s="78" t="s">
        <v>85</v>
      </c>
      <c r="D30" s="4" t="s">
        <v>19</v>
      </c>
      <c r="E30" s="11">
        <f>(E32/E33)*100</f>
        <v>80</v>
      </c>
      <c r="F30" s="11">
        <f t="shared" ref="F30" si="3">(F32/F33)*100</f>
        <v>45.945945945945951</v>
      </c>
      <c r="G30" s="11"/>
      <c r="H30" s="11"/>
      <c r="I30" s="11"/>
      <c r="J30" s="11"/>
      <c r="K30" s="11"/>
      <c r="L30" s="11"/>
      <c r="M30" s="11"/>
      <c r="N30" s="11"/>
      <c r="O30" s="11"/>
    </row>
    <row r="31" spans="1:15" ht="14.25" customHeight="1">
      <c r="A31" s="74"/>
      <c r="B31" s="79"/>
      <c r="C31" s="80"/>
      <c r="D31" s="37" t="s">
        <v>3</v>
      </c>
      <c r="E31" s="11"/>
      <c r="F31" s="14"/>
      <c r="G31" s="14"/>
      <c r="H31" s="14"/>
      <c r="I31" s="14"/>
      <c r="J31" s="14"/>
      <c r="K31" s="14"/>
      <c r="L31" s="14"/>
      <c r="M31" s="14"/>
      <c r="N31" s="14"/>
      <c r="O31" s="14"/>
    </row>
    <row r="32" spans="1:15" ht="82.5" customHeight="1">
      <c r="A32" s="74"/>
      <c r="B32" s="79"/>
      <c r="C32" s="80"/>
      <c r="D32" s="37" t="s">
        <v>86</v>
      </c>
      <c r="E32" s="11">
        <v>16</v>
      </c>
      <c r="F32" s="14">
        <v>17</v>
      </c>
      <c r="G32" s="14"/>
      <c r="H32" s="14"/>
      <c r="I32" s="14"/>
      <c r="J32" s="14"/>
      <c r="K32" s="14"/>
      <c r="L32" s="14"/>
      <c r="M32" s="14"/>
      <c r="N32" s="14"/>
      <c r="O32" s="14"/>
    </row>
    <row r="33" spans="1:15" ht="84.75" customHeight="1">
      <c r="A33" s="74"/>
      <c r="B33" s="76"/>
      <c r="C33" s="81"/>
      <c r="D33" s="36" t="s">
        <v>83</v>
      </c>
      <c r="E33" s="11">
        <f>E24</f>
        <v>20</v>
      </c>
      <c r="F33" s="11">
        <v>37</v>
      </c>
      <c r="G33" s="14"/>
      <c r="H33" s="14"/>
      <c r="I33" s="14"/>
      <c r="J33" s="14"/>
      <c r="K33" s="14"/>
      <c r="L33" s="14"/>
      <c r="M33" s="14"/>
      <c r="N33" s="14"/>
      <c r="O33" s="14"/>
    </row>
    <row r="34" spans="1:15" ht="24.95" customHeight="1">
      <c r="A34" s="82" t="s">
        <v>7</v>
      </c>
      <c r="B34" s="78" t="s">
        <v>90</v>
      </c>
      <c r="C34" s="78" t="s">
        <v>89</v>
      </c>
      <c r="D34" s="4" t="s">
        <v>20</v>
      </c>
      <c r="E34" s="11">
        <f>(E36/E37)*100</f>
        <v>75</v>
      </c>
      <c r="F34" s="11">
        <f t="shared" ref="F34" si="4">(F36/F37)*100</f>
        <v>57.692307692307686</v>
      </c>
      <c r="G34" s="11"/>
      <c r="H34" s="11"/>
      <c r="I34" s="11"/>
      <c r="J34" s="11"/>
      <c r="K34" s="11"/>
      <c r="L34" s="11"/>
      <c r="M34" s="11"/>
      <c r="N34" s="11"/>
      <c r="O34" s="11"/>
    </row>
    <row r="35" spans="1:15" ht="14.25" customHeight="1">
      <c r="A35" s="83"/>
      <c r="B35" s="79"/>
      <c r="C35" s="79"/>
      <c r="D35" s="37" t="s">
        <v>3</v>
      </c>
      <c r="E35" s="11"/>
      <c r="F35" s="14"/>
      <c r="G35" s="14"/>
      <c r="H35" s="14"/>
      <c r="I35" s="14"/>
      <c r="J35" s="14"/>
      <c r="K35" s="14"/>
      <c r="L35" s="14"/>
      <c r="M35" s="14"/>
      <c r="N35" s="14"/>
      <c r="O35" s="14"/>
    </row>
    <row r="36" spans="1:15" ht="82.5" customHeight="1">
      <c r="A36" s="83"/>
      <c r="B36" s="79"/>
      <c r="C36" s="79"/>
      <c r="D36" s="38" t="s">
        <v>88</v>
      </c>
      <c r="E36" s="11">
        <v>15</v>
      </c>
      <c r="F36" s="14">
        <v>15</v>
      </c>
      <c r="G36" s="14"/>
      <c r="H36" s="14"/>
      <c r="I36" s="14"/>
      <c r="J36" s="14"/>
      <c r="K36" s="14"/>
      <c r="L36" s="14"/>
      <c r="M36" s="14"/>
      <c r="N36" s="14"/>
      <c r="O36" s="14"/>
    </row>
    <row r="37" spans="1:15" ht="68.25" customHeight="1">
      <c r="A37" s="73"/>
      <c r="B37" s="76"/>
      <c r="C37" s="76"/>
      <c r="D37" s="36" t="s">
        <v>87</v>
      </c>
      <c r="E37" s="11">
        <v>20</v>
      </c>
      <c r="F37" s="14">
        <v>26</v>
      </c>
      <c r="G37" s="14"/>
      <c r="H37" s="14"/>
      <c r="I37" s="14"/>
      <c r="J37" s="14"/>
      <c r="K37" s="14"/>
      <c r="L37" s="14"/>
      <c r="M37" s="14"/>
      <c r="N37" s="14"/>
      <c r="O37" s="14"/>
    </row>
    <row r="38" spans="1:15" ht="30" customHeight="1">
      <c r="A38" s="74">
        <v>4</v>
      </c>
      <c r="B38" s="77" t="s">
        <v>91</v>
      </c>
      <c r="C38" s="77"/>
      <c r="D38" s="77"/>
      <c r="E38" s="11"/>
      <c r="F38" s="14"/>
      <c r="G38" s="14"/>
      <c r="H38" s="14"/>
      <c r="I38" s="14"/>
      <c r="J38" s="14"/>
      <c r="K38" s="14"/>
      <c r="L38" s="14"/>
      <c r="M38" s="14"/>
      <c r="N38" s="14"/>
      <c r="O38" s="14"/>
    </row>
    <row r="39" spans="1:15" ht="24.95" customHeight="1">
      <c r="A39" s="74"/>
      <c r="B39" s="77" t="s">
        <v>28</v>
      </c>
      <c r="C39" s="77"/>
      <c r="D39" s="77"/>
      <c r="E39" s="11"/>
      <c r="F39" s="11">
        <f>(F40+F44-F52-F56-F48)/5</f>
        <v>-17.367589743589747</v>
      </c>
      <c r="G39" s="11"/>
      <c r="H39" s="11"/>
      <c r="I39" s="11"/>
      <c r="J39" s="11"/>
      <c r="K39" s="11"/>
      <c r="L39" s="11"/>
      <c r="M39" s="11"/>
      <c r="N39" s="11"/>
      <c r="O39" s="11"/>
    </row>
    <row r="40" spans="1:15" ht="24.95" customHeight="1">
      <c r="A40" s="74" t="s">
        <v>30</v>
      </c>
      <c r="B40" s="75" t="s">
        <v>92</v>
      </c>
      <c r="C40" s="75" t="s">
        <v>93</v>
      </c>
      <c r="D40" s="4" t="s">
        <v>29</v>
      </c>
      <c r="E40" s="11">
        <f>(E42/E43)*100</f>
        <v>24</v>
      </c>
      <c r="F40" s="11">
        <f>(F42/F43)*100</f>
        <v>0</v>
      </c>
      <c r="G40" s="11"/>
      <c r="H40" s="11"/>
      <c r="I40" s="11"/>
      <c r="J40" s="11"/>
      <c r="K40" s="11"/>
      <c r="L40" s="11"/>
      <c r="M40" s="11"/>
      <c r="N40" s="11"/>
      <c r="O40" s="11"/>
    </row>
    <row r="41" spans="1:15" ht="15" customHeight="1">
      <c r="A41" s="74"/>
      <c r="B41" s="75"/>
      <c r="C41" s="75"/>
      <c r="D41" s="37" t="s">
        <v>3</v>
      </c>
      <c r="E41" s="11"/>
      <c r="F41" s="14"/>
      <c r="G41" s="14"/>
      <c r="H41" s="14"/>
      <c r="I41" s="14"/>
      <c r="J41" s="14"/>
      <c r="K41" s="14"/>
      <c r="L41" s="14"/>
      <c r="M41" s="14"/>
      <c r="N41" s="14"/>
      <c r="O41" s="14"/>
    </row>
    <row r="42" spans="1:15" ht="68.25" customHeight="1">
      <c r="A42" s="74"/>
      <c r="B42" s="75"/>
      <c r="C42" s="75"/>
      <c r="D42" s="37" t="s">
        <v>94</v>
      </c>
      <c r="E42" s="11">
        <v>12</v>
      </c>
      <c r="F42" s="14">
        <v>0</v>
      </c>
      <c r="G42" s="14"/>
      <c r="H42" s="14"/>
      <c r="I42" s="14"/>
      <c r="J42" s="14"/>
      <c r="K42" s="14"/>
      <c r="L42" s="14"/>
      <c r="M42" s="14"/>
      <c r="N42" s="14"/>
      <c r="O42" s="14"/>
    </row>
    <row r="43" spans="1:15" ht="82.5" customHeight="1">
      <c r="A43" s="74"/>
      <c r="B43" s="75"/>
      <c r="C43" s="75"/>
      <c r="D43" s="37" t="s">
        <v>95</v>
      </c>
      <c r="E43" s="11">
        <v>50</v>
      </c>
      <c r="F43" s="14">
        <v>48</v>
      </c>
      <c r="G43" s="14"/>
      <c r="H43" s="14"/>
      <c r="I43" s="14"/>
      <c r="J43" s="14"/>
      <c r="K43" s="14"/>
      <c r="L43" s="14"/>
      <c r="M43" s="14"/>
      <c r="N43" s="14"/>
      <c r="O43" s="14"/>
    </row>
    <row r="44" spans="1:15" ht="24.95" customHeight="1">
      <c r="A44" s="82" t="s">
        <v>31</v>
      </c>
      <c r="B44" s="78" t="s">
        <v>96</v>
      </c>
      <c r="C44" s="78" t="s">
        <v>97</v>
      </c>
      <c r="D44" s="4" t="s">
        <v>32</v>
      </c>
      <c r="E44" s="11">
        <f>(E46/E47)*100</f>
        <v>48</v>
      </c>
      <c r="F44" s="11">
        <f t="shared" ref="F44" si="5">(F46/F47)*100</f>
        <v>22.916666666666664</v>
      </c>
      <c r="G44" s="11"/>
      <c r="H44" s="11"/>
      <c r="I44" s="11"/>
      <c r="J44" s="11"/>
      <c r="K44" s="11"/>
      <c r="L44" s="11"/>
      <c r="M44" s="11"/>
      <c r="N44" s="11"/>
      <c r="O44" s="11"/>
    </row>
    <row r="45" spans="1:15" ht="15" customHeight="1">
      <c r="A45" s="83"/>
      <c r="B45" s="79"/>
      <c r="C45" s="79"/>
      <c r="D45" s="37" t="s">
        <v>3</v>
      </c>
      <c r="E45" s="11"/>
      <c r="F45" s="14"/>
      <c r="G45" s="14"/>
      <c r="H45" s="14"/>
      <c r="I45" s="14"/>
      <c r="J45" s="14"/>
      <c r="K45" s="14"/>
      <c r="L45" s="14"/>
      <c r="M45" s="14"/>
      <c r="N45" s="14"/>
      <c r="O45" s="14"/>
    </row>
    <row r="46" spans="1:15" ht="108.75" customHeight="1">
      <c r="A46" s="83"/>
      <c r="B46" s="79"/>
      <c r="C46" s="79"/>
      <c r="D46" s="43" t="s">
        <v>137</v>
      </c>
      <c r="E46" s="11">
        <v>24</v>
      </c>
      <c r="F46" s="14">
        <v>11</v>
      </c>
      <c r="G46" s="14"/>
      <c r="H46" s="14"/>
      <c r="I46" s="14"/>
      <c r="J46" s="14"/>
      <c r="K46" s="14"/>
      <c r="L46" s="14"/>
      <c r="M46" s="14"/>
      <c r="N46" s="14"/>
      <c r="O46" s="14"/>
    </row>
    <row r="47" spans="1:15" ht="135" customHeight="1">
      <c r="A47" s="73"/>
      <c r="B47" s="76"/>
      <c r="C47" s="76"/>
      <c r="D47" s="36" t="s">
        <v>98</v>
      </c>
      <c r="E47" s="11">
        <f>E43</f>
        <v>50</v>
      </c>
      <c r="F47" s="11">
        <v>48</v>
      </c>
      <c r="G47" s="14"/>
      <c r="H47" s="14"/>
      <c r="I47" s="14"/>
      <c r="J47" s="14"/>
      <c r="K47" s="14"/>
      <c r="L47" s="14"/>
      <c r="M47" s="14"/>
      <c r="N47" s="14"/>
      <c r="O47" s="14"/>
    </row>
    <row r="48" spans="1:15" s="32" customFormat="1" ht="23.25" customHeight="1">
      <c r="A48" s="84" t="s">
        <v>9</v>
      </c>
      <c r="B48" s="85" t="s">
        <v>33</v>
      </c>
      <c r="C48" s="86" t="s">
        <v>99</v>
      </c>
      <c r="D48" s="25" t="s">
        <v>34</v>
      </c>
      <c r="E48" s="24">
        <f>(E50/E51)</f>
        <v>20.833333333333332</v>
      </c>
      <c r="F48" s="24">
        <f>(F50/F51)</f>
        <v>14.384615384615385</v>
      </c>
      <c r="G48" s="24"/>
      <c r="H48" s="24"/>
      <c r="I48" s="24"/>
      <c r="J48" s="24"/>
      <c r="K48" s="24"/>
      <c r="L48" s="24"/>
      <c r="M48" s="24"/>
      <c r="N48" s="24"/>
      <c r="O48" s="24"/>
    </row>
    <row r="49" spans="1:15" s="32" customFormat="1" ht="23.25" customHeight="1">
      <c r="A49" s="84"/>
      <c r="B49" s="85"/>
      <c r="C49" s="87"/>
      <c r="D49" s="26" t="s">
        <v>3</v>
      </c>
      <c r="E49" s="24"/>
      <c r="F49" s="15"/>
      <c r="G49" s="15"/>
      <c r="H49" s="15"/>
      <c r="I49" s="15"/>
      <c r="J49" s="15"/>
      <c r="K49" s="15"/>
      <c r="L49" s="15"/>
      <c r="M49" s="15"/>
      <c r="N49" s="15"/>
      <c r="O49" s="15"/>
    </row>
    <row r="50" spans="1:15" s="32" customFormat="1" ht="71.25" customHeight="1">
      <c r="A50" s="84"/>
      <c r="B50" s="85"/>
      <c r="C50" s="87"/>
      <c r="D50" s="26" t="s">
        <v>100</v>
      </c>
      <c r="E50" s="24">
        <v>500</v>
      </c>
      <c r="F50" s="24">
        <v>187</v>
      </c>
      <c r="G50" s="15"/>
      <c r="H50" s="15"/>
      <c r="I50" s="15"/>
      <c r="J50" s="15"/>
      <c r="K50" s="15"/>
      <c r="L50" s="15"/>
      <c r="M50" s="15"/>
      <c r="N50" s="15"/>
      <c r="O50" s="15"/>
    </row>
    <row r="51" spans="1:15" s="32" customFormat="1" ht="88.5" customHeight="1">
      <c r="A51" s="84"/>
      <c r="B51" s="85"/>
      <c r="C51" s="88"/>
      <c r="D51" s="26" t="s">
        <v>13</v>
      </c>
      <c r="E51" s="24">
        <v>24</v>
      </c>
      <c r="F51" s="15">
        <v>13</v>
      </c>
      <c r="G51" s="15"/>
      <c r="H51" s="15"/>
      <c r="I51" s="15"/>
      <c r="J51" s="15"/>
      <c r="K51" s="15"/>
      <c r="L51" s="15"/>
      <c r="M51" s="15"/>
      <c r="N51" s="15"/>
      <c r="O51" s="15"/>
    </row>
    <row r="52" spans="1:15" s="32" customFormat="1" ht="20.25" customHeight="1">
      <c r="A52" s="89" t="s">
        <v>35</v>
      </c>
      <c r="B52" s="86" t="s">
        <v>8</v>
      </c>
      <c r="C52" s="86" t="s">
        <v>104</v>
      </c>
      <c r="D52" s="25" t="s">
        <v>36</v>
      </c>
      <c r="E52" s="24">
        <f>(E54/E55)</f>
        <v>41.666666666666664</v>
      </c>
      <c r="F52" s="24">
        <f>(F54/F55)</f>
        <v>93.5</v>
      </c>
      <c r="G52" s="24"/>
      <c r="H52" s="24"/>
      <c r="I52" s="24"/>
      <c r="J52" s="24"/>
      <c r="K52" s="24"/>
      <c r="L52" s="24"/>
      <c r="M52" s="24"/>
      <c r="N52" s="24"/>
      <c r="O52" s="24"/>
    </row>
    <row r="53" spans="1:15" s="32" customFormat="1" ht="15.75" customHeight="1">
      <c r="A53" s="90"/>
      <c r="B53" s="87"/>
      <c r="C53" s="87"/>
      <c r="D53" s="26" t="s">
        <v>3</v>
      </c>
      <c r="E53" s="24"/>
      <c r="F53" s="15"/>
      <c r="G53" s="15"/>
      <c r="H53" s="15"/>
      <c r="I53" s="15"/>
      <c r="J53" s="15"/>
      <c r="K53" s="15"/>
      <c r="L53" s="15"/>
      <c r="M53" s="15"/>
      <c r="N53" s="15"/>
      <c r="O53" s="15"/>
    </row>
    <row r="54" spans="1:15" s="32" customFormat="1" ht="49.5" customHeight="1">
      <c r="A54" s="90"/>
      <c r="B54" s="87"/>
      <c r="C54" s="87"/>
      <c r="D54" s="26" t="s">
        <v>101</v>
      </c>
      <c r="E54" s="24">
        <f>E50</f>
        <v>500</v>
      </c>
      <c r="F54" s="24">
        <v>187</v>
      </c>
      <c r="G54" s="15"/>
      <c r="H54" s="15"/>
      <c r="I54" s="15"/>
      <c r="J54" s="15"/>
      <c r="K54" s="15"/>
      <c r="L54" s="15"/>
      <c r="M54" s="15"/>
      <c r="N54" s="15"/>
      <c r="O54" s="15"/>
    </row>
    <row r="55" spans="1:15" s="32" customFormat="1" ht="66" customHeight="1">
      <c r="A55" s="90"/>
      <c r="B55" s="87"/>
      <c r="C55" s="87"/>
      <c r="D55" s="26" t="s">
        <v>102</v>
      </c>
      <c r="E55" s="24">
        <v>12</v>
      </c>
      <c r="F55" s="15">
        <v>2</v>
      </c>
      <c r="G55" s="15"/>
      <c r="H55" s="15"/>
      <c r="I55" s="15"/>
      <c r="J55" s="15"/>
      <c r="K55" s="15"/>
      <c r="L55" s="15"/>
      <c r="M55" s="15"/>
      <c r="N55" s="15"/>
      <c r="O55" s="15"/>
    </row>
    <row r="56" spans="1:15" s="32" customFormat="1" ht="20.25" customHeight="1">
      <c r="A56" s="90" t="s">
        <v>37</v>
      </c>
      <c r="B56" s="85" t="s">
        <v>10</v>
      </c>
      <c r="C56" s="86" t="s">
        <v>103</v>
      </c>
      <c r="D56" s="25" t="s">
        <v>38</v>
      </c>
      <c r="E56" s="24">
        <f>E58/((E59+E60)*25)</f>
        <v>1.4285714285714286</v>
      </c>
      <c r="F56" s="24">
        <f>F58/((F59+F60)*25)</f>
        <v>1.87</v>
      </c>
      <c r="G56" s="24"/>
      <c r="H56" s="24"/>
      <c r="I56" s="24"/>
      <c r="J56" s="24"/>
      <c r="K56" s="24"/>
      <c r="L56" s="24"/>
      <c r="M56" s="24"/>
      <c r="N56" s="24"/>
      <c r="O56" s="24"/>
    </row>
    <row r="57" spans="1:15" s="32" customFormat="1" ht="14.25" customHeight="1">
      <c r="A57" s="90"/>
      <c r="B57" s="85"/>
      <c r="C57" s="87"/>
      <c r="D57" s="26" t="s">
        <v>3</v>
      </c>
      <c r="E57" s="24"/>
      <c r="F57" s="15"/>
      <c r="G57" s="15"/>
      <c r="H57" s="15"/>
      <c r="I57" s="15"/>
      <c r="J57" s="15"/>
      <c r="K57" s="15"/>
      <c r="L57" s="15"/>
      <c r="M57" s="15"/>
      <c r="N57" s="15"/>
      <c r="O57" s="15"/>
    </row>
    <row r="58" spans="1:15" s="32" customFormat="1" ht="49.5" customHeight="1">
      <c r="A58" s="90"/>
      <c r="B58" s="85"/>
      <c r="C58" s="87"/>
      <c r="D58" s="26" t="s">
        <v>100</v>
      </c>
      <c r="E58" s="24">
        <f>E50</f>
        <v>500</v>
      </c>
      <c r="F58" s="24">
        <v>187</v>
      </c>
      <c r="G58" s="15"/>
      <c r="H58" s="15"/>
      <c r="I58" s="15"/>
      <c r="J58" s="15"/>
      <c r="K58" s="15"/>
      <c r="L58" s="15"/>
      <c r="M58" s="15"/>
      <c r="N58" s="15"/>
      <c r="O58" s="15"/>
    </row>
    <row r="59" spans="1:15" s="32" customFormat="1" ht="65.25" customHeight="1">
      <c r="A59" s="90"/>
      <c r="B59" s="85"/>
      <c r="C59" s="87"/>
      <c r="D59" s="26" t="s">
        <v>105</v>
      </c>
      <c r="E59" s="24">
        <v>12</v>
      </c>
      <c r="F59" s="15">
        <v>2</v>
      </c>
      <c r="G59" s="15"/>
      <c r="H59" s="15"/>
      <c r="I59" s="15"/>
      <c r="J59" s="15"/>
      <c r="K59" s="15"/>
      <c r="L59" s="15"/>
      <c r="M59" s="15"/>
      <c r="N59" s="15"/>
      <c r="O59" s="15"/>
    </row>
    <row r="60" spans="1:15" s="32" customFormat="1" ht="69" customHeight="1">
      <c r="A60" s="91"/>
      <c r="B60" s="85"/>
      <c r="C60" s="88"/>
      <c r="D60" s="26" t="s">
        <v>106</v>
      </c>
      <c r="E60" s="24">
        <v>2</v>
      </c>
      <c r="F60" s="15">
        <v>2</v>
      </c>
      <c r="G60" s="15"/>
      <c r="H60" s="15"/>
      <c r="I60" s="15"/>
      <c r="J60" s="15"/>
      <c r="K60" s="15"/>
      <c r="L60" s="15"/>
      <c r="M60" s="15"/>
      <c r="N60" s="15"/>
      <c r="O60" s="15"/>
    </row>
    <row r="61" spans="1:15" ht="19.5" customHeight="1">
      <c r="A61" s="74" t="s">
        <v>39</v>
      </c>
      <c r="B61" s="92" t="s">
        <v>41</v>
      </c>
      <c r="C61" s="93"/>
      <c r="D61" s="94"/>
      <c r="E61" s="11"/>
      <c r="F61" s="14"/>
      <c r="G61" s="14"/>
      <c r="H61" s="14"/>
      <c r="I61" s="14"/>
      <c r="J61" s="14"/>
      <c r="K61" s="14"/>
      <c r="L61" s="14"/>
      <c r="M61" s="14"/>
      <c r="N61" s="14"/>
      <c r="O61" s="14"/>
    </row>
    <row r="62" spans="1:15" ht="19.5" customHeight="1">
      <c r="A62" s="74"/>
      <c r="B62" s="95"/>
      <c r="C62" s="96"/>
      <c r="D62" s="97"/>
      <c r="E62" s="11">
        <f>E63+E67+E71</f>
        <v>51</v>
      </c>
      <c r="F62" s="11">
        <f t="shared" ref="F62" si="6">F63+F67+F71</f>
        <v>114.43850267379679</v>
      </c>
      <c r="G62" s="11"/>
      <c r="H62" s="11"/>
      <c r="I62" s="11"/>
      <c r="J62" s="11"/>
      <c r="K62" s="11"/>
      <c r="L62" s="11"/>
      <c r="M62" s="11"/>
      <c r="N62" s="11"/>
      <c r="O62" s="11"/>
    </row>
    <row r="63" spans="1:15" ht="24.95" customHeight="1">
      <c r="A63" s="74" t="s">
        <v>40</v>
      </c>
      <c r="B63" s="75" t="s">
        <v>42</v>
      </c>
      <c r="C63" s="75" t="s">
        <v>107</v>
      </c>
      <c r="D63" s="4" t="s">
        <v>43</v>
      </c>
      <c r="E63" s="11">
        <f>(E65/E66)*100</f>
        <v>25</v>
      </c>
      <c r="F63" s="11">
        <f>(F65/F66)*100</f>
        <v>90.909090909090907</v>
      </c>
      <c r="G63" s="11"/>
      <c r="H63" s="11"/>
      <c r="I63" s="11"/>
      <c r="J63" s="11"/>
      <c r="K63" s="11"/>
      <c r="L63" s="11"/>
      <c r="M63" s="11"/>
      <c r="N63" s="11"/>
      <c r="O63" s="11"/>
    </row>
    <row r="64" spans="1:15" ht="16.5" customHeight="1">
      <c r="A64" s="74"/>
      <c r="B64" s="75"/>
      <c r="C64" s="75"/>
      <c r="D64" s="37" t="s">
        <v>3</v>
      </c>
      <c r="E64" s="11"/>
      <c r="F64" s="14"/>
      <c r="G64" s="14"/>
      <c r="H64" s="14"/>
      <c r="I64" s="14"/>
      <c r="J64" s="14"/>
      <c r="K64" s="14"/>
      <c r="L64" s="14"/>
      <c r="M64" s="14"/>
      <c r="N64" s="14"/>
      <c r="O64" s="14"/>
    </row>
    <row r="65" spans="1:15" ht="39" customHeight="1">
      <c r="A65" s="74"/>
      <c r="B65" s="75"/>
      <c r="C65" s="75"/>
      <c r="D65" s="37" t="s">
        <v>11</v>
      </c>
      <c r="E65" s="11">
        <v>125</v>
      </c>
      <c r="F65" s="14">
        <v>170</v>
      </c>
      <c r="G65" s="14"/>
      <c r="H65" s="14"/>
      <c r="I65" s="14"/>
      <c r="J65" s="14"/>
      <c r="K65" s="14"/>
      <c r="L65" s="14"/>
      <c r="M65" s="14"/>
      <c r="N65" s="14"/>
      <c r="O65" s="14"/>
    </row>
    <row r="66" spans="1:15" ht="54.75" customHeight="1">
      <c r="A66" s="74"/>
      <c r="B66" s="75"/>
      <c r="C66" s="75"/>
      <c r="D66" s="37" t="s">
        <v>108</v>
      </c>
      <c r="E66" s="11">
        <f>E50</f>
        <v>500</v>
      </c>
      <c r="F66" s="11">
        <v>187</v>
      </c>
      <c r="G66" s="14"/>
      <c r="H66" s="14"/>
      <c r="I66" s="14"/>
      <c r="J66" s="14"/>
      <c r="K66" s="14"/>
      <c r="L66" s="14"/>
      <c r="M66" s="14"/>
      <c r="N66" s="14"/>
      <c r="O66" s="14"/>
    </row>
    <row r="67" spans="1:15" ht="27.75" customHeight="1">
      <c r="A67" s="82" t="s">
        <v>44</v>
      </c>
      <c r="B67" s="78" t="s">
        <v>45</v>
      </c>
      <c r="C67" s="78" t="s">
        <v>110</v>
      </c>
      <c r="D67" s="4" t="s">
        <v>46</v>
      </c>
      <c r="E67" s="11">
        <f>(E69/E70)*100</f>
        <v>16</v>
      </c>
      <c r="F67" s="11">
        <f>(F69/F70)*100</f>
        <v>23.52941176470588</v>
      </c>
      <c r="G67" s="11"/>
      <c r="H67" s="11"/>
      <c r="I67" s="11"/>
      <c r="J67" s="11"/>
      <c r="K67" s="11"/>
      <c r="L67" s="11"/>
      <c r="M67" s="11"/>
      <c r="N67" s="11"/>
      <c r="O67" s="11"/>
    </row>
    <row r="68" spans="1:15" ht="17.25" customHeight="1">
      <c r="A68" s="83"/>
      <c r="B68" s="79"/>
      <c r="C68" s="79"/>
      <c r="D68" s="37" t="s">
        <v>3</v>
      </c>
      <c r="E68" s="11"/>
      <c r="F68" s="14"/>
      <c r="G68" s="14"/>
      <c r="H68" s="14"/>
      <c r="I68" s="14"/>
      <c r="J68" s="14"/>
      <c r="K68" s="14"/>
      <c r="L68" s="14"/>
      <c r="M68" s="14"/>
      <c r="N68" s="14"/>
      <c r="O68" s="14"/>
    </row>
    <row r="69" spans="1:15" ht="69.75" customHeight="1">
      <c r="A69" s="83"/>
      <c r="B69" s="79"/>
      <c r="C69" s="79"/>
      <c r="D69" s="37" t="s">
        <v>47</v>
      </c>
      <c r="E69" s="11">
        <v>80</v>
      </c>
      <c r="F69" s="14">
        <v>44</v>
      </c>
      <c r="G69" s="14"/>
      <c r="H69" s="14"/>
      <c r="I69" s="14"/>
      <c r="J69" s="14"/>
      <c r="K69" s="14"/>
      <c r="L69" s="14"/>
      <c r="M69" s="14"/>
      <c r="N69" s="14"/>
      <c r="O69" s="14"/>
    </row>
    <row r="70" spans="1:15" ht="56.25" customHeight="1">
      <c r="A70" s="73"/>
      <c r="B70" s="76"/>
      <c r="C70" s="76"/>
      <c r="D70" s="37" t="s">
        <v>108</v>
      </c>
      <c r="E70" s="11">
        <f>E50</f>
        <v>500</v>
      </c>
      <c r="F70" s="11">
        <v>187</v>
      </c>
      <c r="G70" s="14"/>
      <c r="H70" s="14"/>
      <c r="I70" s="14"/>
      <c r="J70" s="14"/>
      <c r="K70" s="14"/>
      <c r="L70" s="14"/>
      <c r="M70" s="14"/>
      <c r="N70" s="14"/>
      <c r="O70" s="14"/>
    </row>
    <row r="71" spans="1:15" ht="24.95" customHeight="1">
      <c r="A71" s="74" t="s">
        <v>48</v>
      </c>
      <c r="B71" s="75" t="s">
        <v>111</v>
      </c>
      <c r="C71" s="75"/>
      <c r="D71" s="37" t="s">
        <v>49</v>
      </c>
      <c r="E71" s="11">
        <v>10</v>
      </c>
      <c r="F71" s="14">
        <v>0</v>
      </c>
      <c r="G71" s="14"/>
      <c r="H71" s="14"/>
      <c r="I71" s="14"/>
      <c r="J71" s="14"/>
      <c r="K71" s="14"/>
      <c r="L71" s="14"/>
      <c r="M71" s="14"/>
      <c r="N71" s="14"/>
      <c r="O71" s="14"/>
    </row>
    <row r="72" spans="1:15" ht="39" customHeight="1">
      <c r="A72" s="74"/>
      <c r="B72" s="75"/>
      <c r="C72" s="75"/>
      <c r="D72" s="37" t="s">
        <v>50</v>
      </c>
      <c r="E72" s="12" t="s">
        <v>14</v>
      </c>
      <c r="F72" s="12"/>
      <c r="G72" s="14"/>
      <c r="H72" s="14"/>
      <c r="I72" s="14"/>
      <c r="J72" s="14"/>
      <c r="K72" s="14"/>
      <c r="L72" s="14"/>
      <c r="M72" s="14"/>
      <c r="N72" s="14"/>
      <c r="O72" s="14"/>
    </row>
    <row r="73" spans="1:15" ht="64.5" customHeight="1">
      <c r="A73" s="74"/>
      <c r="B73" s="75"/>
      <c r="C73" s="75"/>
      <c r="D73" s="37" t="s">
        <v>51</v>
      </c>
      <c r="E73" s="12" t="s">
        <v>14</v>
      </c>
      <c r="F73" s="12"/>
      <c r="G73" s="14"/>
      <c r="H73" s="14"/>
      <c r="I73" s="14"/>
      <c r="J73" s="14"/>
      <c r="K73" s="14"/>
      <c r="L73" s="14"/>
      <c r="M73" s="14"/>
      <c r="N73" s="14"/>
      <c r="O73" s="14"/>
    </row>
    <row r="74" spans="1:15" ht="50.25" customHeight="1">
      <c r="A74" s="74"/>
      <c r="B74" s="75"/>
      <c r="C74" s="75"/>
      <c r="D74" s="37" t="s">
        <v>52</v>
      </c>
      <c r="E74" s="12" t="s">
        <v>14</v>
      </c>
      <c r="F74" s="12"/>
      <c r="G74" s="14"/>
      <c r="H74" s="14"/>
      <c r="I74" s="14"/>
      <c r="J74" s="14"/>
      <c r="K74" s="14"/>
      <c r="L74" s="14"/>
      <c r="M74" s="14"/>
      <c r="N74" s="14"/>
      <c r="O74" s="14"/>
    </row>
    <row r="75" spans="1:15" ht="24.95" customHeight="1">
      <c r="A75" s="74"/>
      <c r="B75" s="75"/>
      <c r="C75" s="75"/>
      <c r="D75" s="37" t="s">
        <v>54</v>
      </c>
      <c r="E75" s="11"/>
      <c r="F75" s="14"/>
      <c r="G75" s="14"/>
      <c r="H75" s="14"/>
      <c r="I75" s="14"/>
      <c r="J75" s="14"/>
      <c r="K75" s="14"/>
      <c r="L75" s="14"/>
      <c r="M75" s="14"/>
      <c r="N75" s="14"/>
      <c r="O75" s="14"/>
    </row>
    <row r="76" spans="1:15" ht="134.25" customHeight="1">
      <c r="A76" s="74"/>
      <c r="B76" s="75"/>
      <c r="C76" s="75"/>
      <c r="D76" s="37" t="s">
        <v>53</v>
      </c>
      <c r="E76" s="11"/>
      <c r="F76" s="14"/>
      <c r="G76" s="14"/>
      <c r="H76" s="14"/>
      <c r="I76" s="14"/>
      <c r="J76" s="14"/>
      <c r="K76" s="14"/>
      <c r="L76" s="14"/>
      <c r="M76" s="14"/>
      <c r="N76" s="14"/>
      <c r="O76" s="14"/>
    </row>
    <row r="77" spans="1:15" ht="23.25" customHeight="1">
      <c r="A77" s="74" t="s">
        <v>55</v>
      </c>
      <c r="B77" s="98" t="s">
        <v>112</v>
      </c>
      <c r="C77" s="98" t="s">
        <v>113</v>
      </c>
      <c r="D77" s="4" t="s">
        <v>56</v>
      </c>
      <c r="E77" s="11">
        <f>(E79/E80)/2</f>
        <v>40</v>
      </c>
      <c r="F77" s="11">
        <f>F79/F80</f>
        <v>4.3733333333333331</v>
      </c>
      <c r="G77" s="11"/>
      <c r="H77" s="11"/>
      <c r="I77" s="11"/>
      <c r="J77" s="11"/>
      <c r="K77" s="11"/>
      <c r="L77" s="11"/>
      <c r="M77" s="11"/>
      <c r="N77" s="11"/>
      <c r="O77" s="11"/>
    </row>
    <row r="78" spans="1:15" ht="14.25" customHeight="1">
      <c r="A78" s="74"/>
      <c r="B78" s="99"/>
      <c r="C78" s="99"/>
      <c r="D78" s="37" t="s">
        <v>3</v>
      </c>
      <c r="E78" s="11"/>
      <c r="F78" s="14"/>
      <c r="G78" s="14"/>
      <c r="H78" s="14"/>
      <c r="I78" s="14"/>
      <c r="J78" s="14"/>
      <c r="K78" s="14"/>
      <c r="L78" s="14"/>
      <c r="M78" s="14"/>
      <c r="N78" s="14"/>
      <c r="O78" s="14"/>
    </row>
    <row r="79" spans="1:15" ht="69.75" customHeight="1">
      <c r="A79" s="74"/>
      <c r="B79" s="99"/>
      <c r="C79" s="99"/>
      <c r="D79" s="33" t="s">
        <v>114</v>
      </c>
      <c r="E79" s="11">
        <v>2000</v>
      </c>
      <c r="F79" s="14">
        <v>65.599999999999994</v>
      </c>
      <c r="G79" s="14"/>
      <c r="H79" s="14"/>
      <c r="I79" s="14"/>
      <c r="J79" s="14"/>
      <c r="K79" s="14"/>
      <c r="L79" s="14"/>
      <c r="M79" s="14"/>
      <c r="N79" s="14"/>
      <c r="O79" s="14"/>
    </row>
    <row r="80" spans="1:15" ht="53.25" customHeight="1">
      <c r="A80" s="82"/>
      <c r="B80" s="100"/>
      <c r="C80" s="100"/>
      <c r="D80" s="37" t="s">
        <v>115</v>
      </c>
      <c r="E80" s="11">
        <v>25</v>
      </c>
      <c r="F80" s="14">
        <v>15</v>
      </c>
      <c r="G80" s="14"/>
      <c r="H80" s="14"/>
      <c r="I80" s="14"/>
      <c r="J80" s="14"/>
      <c r="K80" s="14"/>
      <c r="L80" s="14"/>
      <c r="M80" s="14"/>
      <c r="N80" s="14"/>
      <c r="O80" s="14"/>
    </row>
    <row r="81" spans="1:15" ht="20.25" customHeight="1">
      <c r="A81" s="30" t="s">
        <v>57</v>
      </c>
      <c r="B81" s="101" t="s">
        <v>116</v>
      </c>
      <c r="C81" s="78" t="s">
        <v>116</v>
      </c>
      <c r="D81" s="4" t="s">
        <v>58</v>
      </c>
      <c r="E81" s="28"/>
      <c r="F81" s="14">
        <f>F83/F84</f>
        <v>0.83962614832390337</v>
      </c>
      <c r="G81" s="14"/>
      <c r="H81" s="14"/>
      <c r="I81" s="14"/>
      <c r="J81" s="14"/>
      <c r="K81" s="14"/>
      <c r="L81" s="14"/>
      <c r="M81" s="14"/>
      <c r="N81" s="14"/>
      <c r="O81" s="14"/>
    </row>
    <row r="82" spans="1:15" ht="13.5" customHeight="1">
      <c r="A82" s="31"/>
      <c r="B82" s="102"/>
      <c r="C82" s="79"/>
      <c r="D82" s="37" t="s">
        <v>3</v>
      </c>
      <c r="E82" s="28"/>
      <c r="F82" s="14"/>
      <c r="G82" s="14"/>
      <c r="H82" s="14"/>
      <c r="I82" s="14"/>
      <c r="J82" s="14"/>
      <c r="K82" s="14"/>
      <c r="L82" s="14"/>
      <c r="M82" s="14"/>
      <c r="N82" s="14"/>
      <c r="O82" s="14"/>
    </row>
    <row r="83" spans="1:15" ht="57" customHeight="1">
      <c r="A83" s="31"/>
      <c r="B83" s="102"/>
      <c r="C83" s="79"/>
      <c r="D83" s="37" t="s">
        <v>117</v>
      </c>
      <c r="E83" s="28"/>
      <c r="F83" s="14">
        <v>27601.87</v>
      </c>
      <c r="G83" s="14"/>
      <c r="H83" s="14"/>
      <c r="I83" s="14"/>
      <c r="J83" s="14"/>
      <c r="K83" s="14"/>
      <c r="L83" s="14"/>
      <c r="M83" s="14"/>
      <c r="N83" s="14"/>
      <c r="O83" s="14"/>
    </row>
    <row r="84" spans="1:15" ht="31.5" customHeight="1">
      <c r="A84" s="31"/>
      <c r="B84" s="102"/>
      <c r="C84" s="76"/>
      <c r="D84" s="37" t="s">
        <v>118</v>
      </c>
      <c r="E84" s="28"/>
      <c r="F84" s="39">
        <v>32874</v>
      </c>
      <c r="G84" s="39"/>
      <c r="H84" s="39"/>
      <c r="I84" s="39"/>
      <c r="J84" s="14"/>
      <c r="K84" s="14"/>
      <c r="L84" s="14"/>
      <c r="M84" s="14"/>
      <c r="N84" s="14"/>
      <c r="O84" s="14"/>
    </row>
    <row r="85" spans="1:15">
      <c r="A85" s="29"/>
      <c r="B85" s="9"/>
      <c r="C85" s="9"/>
      <c r="D85" s="8" t="s">
        <v>15</v>
      </c>
      <c r="E85" s="11" t="e">
        <f>E15+#REF!+E21-#REF!+E40+E62+E77</f>
        <v>#REF!</v>
      </c>
      <c r="F85" s="11">
        <f>F81+F77+F62+F39+F21+F15+F12</f>
        <v>272.73783736582925</v>
      </c>
      <c r="G85" s="11"/>
      <c r="H85" s="11"/>
      <c r="I85" s="11"/>
      <c r="J85" s="11"/>
      <c r="K85" s="11"/>
      <c r="L85" s="11"/>
      <c r="M85" s="11"/>
      <c r="N85" s="11"/>
      <c r="O85" s="11"/>
    </row>
    <row r="86" spans="1:15">
      <c r="A86" s="64" t="s">
        <v>60</v>
      </c>
      <c r="B86" s="65"/>
      <c r="C86" s="65"/>
      <c r="D86" s="66"/>
      <c r="E86" s="11"/>
      <c r="F86" s="14">
        <v>1</v>
      </c>
      <c r="G86" s="14"/>
      <c r="H86" s="14"/>
      <c r="I86" s="14"/>
      <c r="J86" s="14"/>
      <c r="K86" s="14"/>
      <c r="L86" s="14"/>
      <c r="M86" s="14"/>
      <c r="N86" s="14"/>
      <c r="O86" s="14"/>
    </row>
    <row r="87" spans="1:15">
      <c r="A87" s="64" t="s">
        <v>119</v>
      </c>
      <c r="B87" s="65"/>
      <c r="C87" s="65"/>
      <c r="D87" s="66"/>
      <c r="E87" s="11"/>
      <c r="F87" s="14">
        <v>19</v>
      </c>
      <c r="G87" s="14"/>
      <c r="H87" s="14"/>
      <c r="I87" s="14"/>
      <c r="J87" s="14"/>
      <c r="K87" s="14"/>
      <c r="L87" s="14"/>
      <c r="M87" s="14"/>
      <c r="N87" s="14"/>
      <c r="O87" s="14"/>
    </row>
    <row r="88" spans="1:15" ht="33.75" customHeight="1">
      <c r="A88" s="64" t="s">
        <v>136</v>
      </c>
      <c r="B88" s="65"/>
      <c r="C88" s="65"/>
      <c r="D88" s="66"/>
      <c r="E88" s="5"/>
      <c r="F88" s="14">
        <v>19</v>
      </c>
      <c r="G88" s="14"/>
      <c r="H88" s="14"/>
      <c r="I88" s="14"/>
      <c r="J88" s="14"/>
      <c r="K88" s="14"/>
      <c r="L88" s="14"/>
      <c r="M88" s="14"/>
      <c r="N88" s="14"/>
      <c r="O88" s="14"/>
    </row>
    <row r="89" spans="1:15">
      <c r="A89" s="27"/>
    </row>
    <row r="90" spans="1:15">
      <c r="A90" s="27"/>
      <c r="B90" s="3" t="s">
        <v>22</v>
      </c>
      <c r="C90" s="3" t="s">
        <v>23</v>
      </c>
      <c r="D90" s="3" t="s">
        <v>120</v>
      </c>
    </row>
    <row r="91" spans="1:15">
      <c r="A91" s="27"/>
      <c r="I91" s="3">
        <f>SUM(F88:I88)</f>
        <v>19</v>
      </c>
    </row>
    <row r="92" spans="1:15">
      <c r="A92" s="27"/>
      <c r="B92" s="3" t="s">
        <v>24</v>
      </c>
      <c r="C92" s="3" t="s">
        <v>23</v>
      </c>
      <c r="D92" s="3" t="s">
        <v>121</v>
      </c>
    </row>
    <row r="93" spans="1:15">
      <c r="A93" s="27"/>
    </row>
    <row r="94" spans="1:15">
      <c r="A94" s="27"/>
      <c r="C94" s="3" t="s">
        <v>23</v>
      </c>
      <c r="D94" s="3" t="s">
        <v>126</v>
      </c>
    </row>
    <row r="95" spans="1:15">
      <c r="A95" s="27"/>
    </row>
    <row r="96" spans="1:15">
      <c r="A96" s="27"/>
      <c r="C96" s="3" t="s">
        <v>23</v>
      </c>
      <c r="D96" s="3" t="s">
        <v>124</v>
      </c>
    </row>
    <row r="97" spans="1:5">
      <c r="A97" s="27"/>
    </row>
    <row r="98" spans="1:5">
      <c r="A98" s="27"/>
      <c r="C98" s="3" t="s">
        <v>23</v>
      </c>
      <c r="D98" s="3" t="s">
        <v>122</v>
      </c>
    </row>
    <row r="99" spans="1:5">
      <c r="A99" s="27"/>
    </row>
    <row r="100" spans="1:5">
      <c r="A100" s="27"/>
      <c r="C100" s="3" t="s">
        <v>23</v>
      </c>
      <c r="D100" s="3" t="s">
        <v>123</v>
      </c>
    </row>
    <row r="101" spans="1:5">
      <c r="A101" s="27"/>
    </row>
    <row r="102" spans="1:5">
      <c r="A102" s="27"/>
      <c r="C102" s="3" t="s">
        <v>23</v>
      </c>
      <c r="D102" s="3" t="s">
        <v>125</v>
      </c>
    </row>
    <row r="103" spans="1:5">
      <c r="A103" s="27"/>
    </row>
    <row r="104" spans="1:5">
      <c r="A104" s="27"/>
      <c r="B104" s="2"/>
      <c r="E104" s="3"/>
    </row>
    <row r="105" spans="1:5">
      <c r="B105" s="2"/>
      <c r="E105" s="3"/>
    </row>
    <row r="106" spans="1:5">
      <c r="B106" s="2"/>
      <c r="E106" s="3"/>
    </row>
    <row r="107" spans="1:5">
      <c r="B107" s="2"/>
      <c r="E107" s="3"/>
    </row>
    <row r="108" spans="1:5">
      <c r="B108" s="2"/>
      <c r="E108" s="3"/>
    </row>
  </sheetData>
  <mergeCells count="73">
    <mergeCell ref="A87:D87"/>
    <mergeCell ref="A88:D88"/>
    <mergeCell ref="A77:A80"/>
    <mergeCell ref="B77:B80"/>
    <mergeCell ref="C77:C80"/>
    <mergeCell ref="B81:B84"/>
    <mergeCell ref="C81:C84"/>
    <mergeCell ref="A86:D86"/>
    <mergeCell ref="A67:A70"/>
    <mergeCell ref="B67:B70"/>
    <mergeCell ref="C67:C70"/>
    <mergeCell ref="A71:A76"/>
    <mergeCell ref="B71:B76"/>
    <mergeCell ref="C71:C76"/>
    <mergeCell ref="A63:A66"/>
    <mergeCell ref="B63:B66"/>
    <mergeCell ref="C63:C66"/>
    <mergeCell ref="A48:A51"/>
    <mergeCell ref="B48:B51"/>
    <mergeCell ref="C48:C51"/>
    <mergeCell ref="A52:A55"/>
    <mergeCell ref="B52:B55"/>
    <mergeCell ref="C52:C55"/>
    <mergeCell ref="A56:A60"/>
    <mergeCell ref="B56:B60"/>
    <mergeCell ref="C56:C60"/>
    <mergeCell ref="A61:A62"/>
    <mergeCell ref="B61:D62"/>
    <mergeCell ref="A40:A43"/>
    <mergeCell ref="B40:B43"/>
    <mergeCell ref="C40:C43"/>
    <mergeCell ref="A44:A47"/>
    <mergeCell ref="B44:B47"/>
    <mergeCell ref="C44:C47"/>
    <mergeCell ref="A34:A37"/>
    <mergeCell ref="B34:B37"/>
    <mergeCell ref="C34:C37"/>
    <mergeCell ref="A38:A39"/>
    <mergeCell ref="B38:D38"/>
    <mergeCell ref="B39:D39"/>
    <mergeCell ref="A26:A29"/>
    <mergeCell ref="B26:B29"/>
    <mergeCell ref="C26:C29"/>
    <mergeCell ref="A30:A33"/>
    <mergeCell ref="B30:B33"/>
    <mergeCell ref="C30:C33"/>
    <mergeCell ref="A20:A21"/>
    <mergeCell ref="B20:D20"/>
    <mergeCell ref="B21:D21"/>
    <mergeCell ref="A22:A25"/>
    <mergeCell ref="B22:B25"/>
    <mergeCell ref="C22:C25"/>
    <mergeCell ref="A12:A14"/>
    <mergeCell ref="B12:B14"/>
    <mergeCell ref="C12:C14"/>
    <mergeCell ref="A15:A19"/>
    <mergeCell ref="B15:B19"/>
    <mergeCell ref="C15:C19"/>
    <mergeCell ref="A7:D7"/>
    <mergeCell ref="A8:D8"/>
    <mergeCell ref="F8:I8"/>
    <mergeCell ref="A10:A11"/>
    <mergeCell ref="B10:B11"/>
    <mergeCell ref="C10:C11"/>
    <mergeCell ref="D10:D11"/>
    <mergeCell ref="E10:E11"/>
    <mergeCell ref="F10:O10"/>
    <mergeCell ref="A6:D6"/>
    <mergeCell ref="B1:O1"/>
    <mergeCell ref="A2:O2"/>
    <mergeCell ref="A3:D3"/>
    <mergeCell ref="A4:D4"/>
    <mergeCell ref="A5:O5"/>
  </mergeCells>
  <pageMargins left="0.70866141732283472" right="0.70866141732283472" top="0.74803149606299213" bottom="0.74803149606299213" header="0.31496062992125984" footer="0.31496062992125984"/>
  <pageSetup paperSize="9" scale="57" orientation="landscape" r:id="rId1"/>
</worksheet>
</file>

<file path=xl/worksheets/sheet2.xml><?xml version="1.0" encoding="utf-8"?>
<worksheet xmlns="http://schemas.openxmlformats.org/spreadsheetml/2006/main" xmlns:r="http://schemas.openxmlformats.org/officeDocument/2006/relationships">
  <sheetPr>
    <tabColor theme="5" tint="0.39997558519241921"/>
  </sheetPr>
  <dimension ref="A1:O110"/>
  <sheetViews>
    <sheetView topLeftCell="A73" zoomScale="80" zoomScaleNormal="80" workbookViewId="0">
      <selection activeCell="F86" sqref="F86"/>
    </sheetView>
  </sheetViews>
  <sheetFormatPr defaultRowHeight="15.75"/>
  <cols>
    <col min="1" max="1" width="4.7109375" style="7" customWidth="1"/>
    <col min="2" max="2" width="28.42578125" style="3" customWidth="1"/>
    <col min="3" max="3" width="36.7109375" style="3" customWidth="1"/>
    <col min="4" max="4" width="57.5703125" style="3" customWidth="1"/>
    <col min="5" max="5" width="9.85546875" style="2" hidden="1" customWidth="1"/>
    <col min="6" max="6" width="9.140625" style="3" customWidth="1"/>
    <col min="7" max="7" width="8.5703125" style="3" customWidth="1"/>
    <col min="8" max="8" width="8.85546875" style="3" customWidth="1"/>
    <col min="9" max="9" width="9.5703125" style="3" customWidth="1"/>
    <col min="10" max="16384" width="9.140625" style="3"/>
  </cols>
  <sheetData>
    <row r="1" spans="1:15">
      <c r="A1" s="1"/>
      <c r="B1" s="47" t="s">
        <v>21</v>
      </c>
      <c r="C1" s="48"/>
      <c r="D1" s="48"/>
      <c r="E1" s="49"/>
      <c r="F1" s="49"/>
      <c r="G1" s="49"/>
      <c r="H1" s="49"/>
      <c r="I1" s="49"/>
      <c r="J1" s="49"/>
      <c r="K1" s="49"/>
      <c r="L1" s="49"/>
      <c r="M1" s="49"/>
      <c r="N1" s="49"/>
      <c r="O1" s="49"/>
    </row>
    <row r="2" spans="1:15" ht="63" customHeight="1">
      <c r="A2" s="50" t="s">
        <v>63</v>
      </c>
      <c r="B2" s="51"/>
      <c r="C2" s="51"/>
      <c r="D2" s="51"/>
      <c r="E2" s="52"/>
      <c r="F2" s="52"/>
      <c r="G2" s="52"/>
      <c r="H2" s="52"/>
      <c r="I2" s="52"/>
      <c r="J2" s="52"/>
      <c r="K2" s="52"/>
      <c r="L2" s="52"/>
      <c r="M2" s="52"/>
      <c r="N2" s="52"/>
      <c r="O2" s="52"/>
    </row>
    <row r="3" spans="1:15">
      <c r="A3" s="45"/>
      <c r="B3" s="53"/>
      <c r="C3" s="53"/>
      <c r="D3" s="53"/>
    </row>
    <row r="4" spans="1:15">
      <c r="A4" s="45" t="s">
        <v>64</v>
      </c>
      <c r="B4" s="53"/>
      <c r="C4" s="53"/>
      <c r="D4" s="53"/>
      <c r="F4" s="2">
        <f>F85</f>
        <v>322.67879839806903</v>
      </c>
      <c r="G4" s="2">
        <f t="shared" ref="G4:I4" si="0">G85</f>
        <v>0</v>
      </c>
      <c r="H4" s="2">
        <f t="shared" si="0"/>
        <v>0</v>
      </c>
      <c r="I4" s="2">
        <f t="shared" si="0"/>
        <v>0</v>
      </c>
      <c r="J4" s="3">
        <v>23</v>
      </c>
    </row>
    <row r="5" spans="1:15">
      <c r="A5" s="54" t="s">
        <v>129</v>
      </c>
      <c r="B5" s="55"/>
      <c r="C5" s="55"/>
      <c r="D5" s="55"/>
      <c r="E5" s="49"/>
      <c r="F5" s="49"/>
      <c r="G5" s="49"/>
      <c r="H5" s="49"/>
      <c r="I5" s="49"/>
      <c r="J5" s="49"/>
      <c r="K5" s="49"/>
      <c r="L5" s="49"/>
      <c r="M5" s="49"/>
      <c r="N5" s="49"/>
      <c r="O5" s="49"/>
    </row>
    <row r="6" spans="1:15">
      <c r="A6" s="45" t="s">
        <v>25</v>
      </c>
      <c r="B6" s="46"/>
      <c r="C6" s="46"/>
      <c r="D6" s="46"/>
      <c r="F6" s="3">
        <v>23</v>
      </c>
      <c r="G6" s="3">
        <f t="shared" ref="G6:I6" si="1">G87</f>
        <v>0</v>
      </c>
      <c r="H6" s="3">
        <f t="shared" si="1"/>
        <v>0</v>
      </c>
      <c r="I6" s="3">
        <f t="shared" si="1"/>
        <v>0</v>
      </c>
      <c r="J6" s="3">
        <f>SUM(F6:I6)</f>
        <v>23</v>
      </c>
    </row>
    <row r="7" spans="1:15">
      <c r="A7" s="45" t="s">
        <v>26</v>
      </c>
      <c r="B7" s="46"/>
      <c r="C7" s="46"/>
      <c r="D7" s="46"/>
      <c r="F7" s="3">
        <v>23</v>
      </c>
      <c r="G7" s="3">
        <f t="shared" ref="G7:I7" si="2">G88</f>
        <v>0</v>
      </c>
      <c r="H7" s="3">
        <f t="shared" si="2"/>
        <v>0</v>
      </c>
      <c r="I7" s="3">
        <f t="shared" si="2"/>
        <v>0</v>
      </c>
      <c r="J7" s="3">
        <f>SUM(F7:I7)</f>
        <v>23</v>
      </c>
    </row>
    <row r="8" spans="1:15">
      <c r="A8" s="45" t="s">
        <v>128</v>
      </c>
      <c r="B8" s="46"/>
      <c r="C8" s="46"/>
      <c r="D8" s="46"/>
      <c r="F8" s="56" t="s">
        <v>62</v>
      </c>
      <c r="G8" s="57"/>
      <c r="H8" s="57"/>
      <c r="I8" s="57"/>
      <c r="J8" s="40">
        <f>J4-J7</f>
        <v>0</v>
      </c>
    </row>
    <row r="9" spans="1:15">
      <c r="F9" s="34" t="s">
        <v>61</v>
      </c>
      <c r="G9" s="34"/>
      <c r="H9" s="34"/>
      <c r="I9" s="34"/>
    </row>
    <row r="10" spans="1:15">
      <c r="A10" s="58"/>
      <c r="B10" s="60" t="s">
        <v>0</v>
      </c>
      <c r="C10" s="60" t="s">
        <v>1</v>
      </c>
      <c r="D10" s="60" t="s">
        <v>2</v>
      </c>
      <c r="E10" s="62" t="s">
        <v>12</v>
      </c>
      <c r="F10" s="64" t="s">
        <v>67</v>
      </c>
      <c r="G10" s="65"/>
      <c r="H10" s="65"/>
      <c r="I10" s="65"/>
      <c r="J10" s="65"/>
      <c r="K10" s="65"/>
      <c r="L10" s="65"/>
      <c r="M10" s="65"/>
      <c r="N10" s="65"/>
      <c r="O10" s="66"/>
    </row>
    <row r="11" spans="1:15" ht="106.5" customHeight="1">
      <c r="A11" s="59"/>
      <c r="B11" s="61"/>
      <c r="C11" s="61"/>
      <c r="D11" s="61"/>
      <c r="E11" s="63"/>
      <c r="F11" s="13" t="s">
        <v>68</v>
      </c>
      <c r="G11" s="13"/>
      <c r="H11" s="13"/>
      <c r="I11" s="13"/>
      <c r="J11" s="13"/>
      <c r="K11" s="13"/>
      <c r="L11" s="13"/>
      <c r="M11" s="13"/>
      <c r="N11" s="13"/>
      <c r="O11" s="13"/>
    </row>
    <row r="12" spans="1:15" ht="30.75" customHeight="1">
      <c r="A12" s="67">
        <v>1</v>
      </c>
      <c r="B12" s="70" t="s">
        <v>59</v>
      </c>
      <c r="C12" s="70" t="s">
        <v>69</v>
      </c>
      <c r="D12" s="22" t="s">
        <v>27</v>
      </c>
      <c r="E12" s="16"/>
      <c r="F12" s="14">
        <v>82</v>
      </c>
      <c r="G12" s="13"/>
      <c r="H12" s="13"/>
      <c r="I12" s="13"/>
      <c r="J12" s="13"/>
      <c r="K12" s="13"/>
      <c r="L12" s="13"/>
      <c r="M12" s="13"/>
      <c r="N12" s="13"/>
      <c r="O12" s="13"/>
    </row>
    <row r="13" spans="1:15" ht="18.75" customHeight="1">
      <c r="A13" s="68"/>
      <c r="B13" s="71"/>
      <c r="C13" s="71"/>
      <c r="D13" s="23" t="s">
        <v>3</v>
      </c>
      <c r="E13" s="16"/>
      <c r="F13" s="14"/>
      <c r="G13" s="13"/>
      <c r="H13" s="13"/>
      <c r="I13" s="13"/>
      <c r="J13" s="13"/>
      <c r="K13" s="13"/>
      <c r="L13" s="13"/>
      <c r="M13" s="13"/>
      <c r="N13" s="13"/>
      <c r="O13" s="13"/>
    </row>
    <row r="14" spans="1:15" ht="140.25" customHeight="1">
      <c r="A14" s="69"/>
      <c r="B14" s="72"/>
      <c r="C14" s="72"/>
      <c r="D14" s="21" t="s">
        <v>70</v>
      </c>
      <c r="E14" s="16"/>
      <c r="F14" s="14">
        <v>82</v>
      </c>
      <c r="G14" s="13"/>
      <c r="H14" s="13"/>
      <c r="I14" s="13"/>
      <c r="J14" s="13"/>
      <c r="K14" s="13"/>
      <c r="L14" s="13"/>
      <c r="M14" s="13"/>
      <c r="N14" s="13"/>
      <c r="O14" s="13"/>
    </row>
    <row r="15" spans="1:15" ht="23.25" customHeight="1">
      <c r="A15" s="73">
        <v>2</v>
      </c>
      <c r="B15" s="75" t="s">
        <v>71</v>
      </c>
      <c r="C15" s="76" t="s">
        <v>72</v>
      </c>
      <c r="D15" s="19" t="s">
        <v>127</v>
      </c>
      <c r="E15" s="10">
        <f>(E17/E18)*100</f>
        <v>80</v>
      </c>
      <c r="F15" s="10">
        <f>F17/F18*100*0.5</f>
        <v>50</v>
      </c>
      <c r="G15" s="10"/>
      <c r="H15" s="10"/>
      <c r="I15" s="10"/>
      <c r="J15" s="10"/>
      <c r="K15" s="10"/>
      <c r="L15" s="10"/>
      <c r="M15" s="10"/>
      <c r="N15" s="10"/>
      <c r="O15" s="10"/>
    </row>
    <row r="16" spans="1:15" ht="12.75" customHeight="1">
      <c r="A16" s="74"/>
      <c r="B16" s="75"/>
      <c r="C16" s="75"/>
      <c r="D16" s="6" t="s">
        <v>3</v>
      </c>
      <c r="E16" s="11"/>
      <c r="F16" s="14"/>
      <c r="G16" s="14"/>
      <c r="H16" s="14"/>
      <c r="I16" s="14"/>
      <c r="J16" s="14"/>
      <c r="K16" s="14"/>
      <c r="L16" s="14"/>
      <c r="M16" s="14"/>
      <c r="N16" s="14"/>
      <c r="O16" s="14"/>
    </row>
    <row r="17" spans="1:15" ht="49.5" customHeight="1">
      <c r="A17" s="74"/>
      <c r="B17" s="75"/>
      <c r="C17" s="75"/>
      <c r="D17" s="37" t="s">
        <v>73</v>
      </c>
      <c r="E17" s="11">
        <v>100</v>
      </c>
      <c r="F17" s="14">
        <v>23</v>
      </c>
      <c r="G17" s="14"/>
      <c r="H17" s="14"/>
      <c r="I17" s="14"/>
      <c r="J17" s="14"/>
      <c r="K17" s="14"/>
      <c r="L17" s="14"/>
      <c r="M17" s="14"/>
      <c r="N17" s="14"/>
      <c r="O17" s="14"/>
    </row>
    <row r="18" spans="1:15" ht="48.75" customHeight="1">
      <c r="A18" s="74"/>
      <c r="B18" s="75"/>
      <c r="C18" s="75"/>
      <c r="D18" s="37" t="s">
        <v>74</v>
      </c>
      <c r="E18" s="11">
        <v>125</v>
      </c>
      <c r="F18" s="14">
        <v>23</v>
      </c>
      <c r="G18" s="14"/>
      <c r="H18" s="14"/>
      <c r="I18" s="14"/>
      <c r="J18" s="14"/>
      <c r="K18" s="14"/>
      <c r="L18" s="14"/>
      <c r="M18" s="14"/>
      <c r="N18" s="14"/>
      <c r="O18" s="14"/>
    </row>
    <row r="19" spans="1:15" ht="24.95" customHeight="1">
      <c r="A19" s="74"/>
      <c r="B19" s="75"/>
      <c r="C19" s="75"/>
      <c r="D19" s="4"/>
      <c r="E19" s="11"/>
      <c r="F19" s="14"/>
      <c r="G19" s="14"/>
      <c r="H19" s="14"/>
      <c r="I19" s="14"/>
      <c r="J19" s="14"/>
      <c r="K19" s="14"/>
      <c r="L19" s="14"/>
      <c r="M19" s="14"/>
      <c r="N19" s="14"/>
      <c r="O19" s="14"/>
    </row>
    <row r="20" spans="1:15" ht="31.5" customHeight="1">
      <c r="A20" s="74">
        <v>3</v>
      </c>
      <c r="B20" s="77" t="s">
        <v>75</v>
      </c>
      <c r="C20" s="77"/>
      <c r="D20" s="77"/>
      <c r="E20" s="11"/>
      <c r="F20" s="14"/>
      <c r="G20" s="14"/>
      <c r="H20" s="14"/>
      <c r="I20" s="14"/>
      <c r="J20" s="14"/>
      <c r="K20" s="14"/>
      <c r="L20" s="14"/>
      <c r="M20" s="14"/>
      <c r="N20" s="14"/>
      <c r="O20" s="14"/>
    </row>
    <row r="21" spans="1:15" ht="24.95" customHeight="1">
      <c r="A21" s="74"/>
      <c r="B21" s="77" t="s">
        <v>16</v>
      </c>
      <c r="C21" s="77"/>
      <c r="D21" s="77"/>
      <c r="E21" s="11">
        <f>(E22+E26+E30+E34)/4</f>
        <v>76.25</v>
      </c>
      <c r="F21" s="11">
        <f>(F22+F26+F30+F34)/4</f>
        <v>88.368983957219257</v>
      </c>
      <c r="G21" s="11"/>
      <c r="H21" s="11"/>
      <c r="I21" s="11"/>
      <c r="J21" s="11"/>
      <c r="K21" s="11"/>
      <c r="L21" s="11"/>
      <c r="M21" s="11"/>
      <c r="N21" s="11"/>
      <c r="O21" s="11"/>
    </row>
    <row r="22" spans="1:15" ht="27.75" customHeight="1">
      <c r="A22" s="74" t="s">
        <v>4</v>
      </c>
      <c r="B22" s="75" t="s">
        <v>76</v>
      </c>
      <c r="C22" s="78" t="s">
        <v>77</v>
      </c>
      <c r="D22" s="4" t="s">
        <v>17</v>
      </c>
      <c r="E22" s="11">
        <f>(E24/E25)*100</f>
        <v>80</v>
      </c>
      <c r="F22" s="11">
        <f t="shared" ref="F22" si="3">(F24/F25)*100</f>
        <v>100</v>
      </c>
      <c r="G22" s="11"/>
      <c r="H22" s="11"/>
      <c r="I22" s="11"/>
      <c r="J22" s="11"/>
      <c r="K22" s="11"/>
      <c r="L22" s="11"/>
      <c r="M22" s="11"/>
      <c r="N22" s="11"/>
      <c r="O22" s="11"/>
    </row>
    <row r="23" spans="1:15" ht="12.75" customHeight="1">
      <c r="A23" s="74"/>
      <c r="B23" s="75"/>
      <c r="C23" s="79"/>
      <c r="D23" s="6" t="s">
        <v>3</v>
      </c>
      <c r="E23" s="11"/>
      <c r="F23" s="14"/>
      <c r="G23" s="14"/>
      <c r="H23" s="14"/>
      <c r="I23" s="14"/>
      <c r="J23" s="14"/>
      <c r="K23" s="14"/>
      <c r="L23" s="14"/>
      <c r="M23" s="14"/>
      <c r="N23" s="14"/>
      <c r="O23" s="14"/>
    </row>
    <row r="24" spans="1:15" ht="79.5" customHeight="1">
      <c r="A24" s="74"/>
      <c r="B24" s="75"/>
      <c r="C24" s="79"/>
      <c r="D24" s="18" t="s">
        <v>78</v>
      </c>
      <c r="E24" s="11">
        <v>20</v>
      </c>
      <c r="F24" s="14">
        <v>44</v>
      </c>
      <c r="G24" s="14"/>
      <c r="H24" s="14"/>
      <c r="I24" s="14"/>
      <c r="J24" s="14"/>
      <c r="K24" s="14"/>
      <c r="L24" s="14"/>
      <c r="M24" s="14"/>
      <c r="N24" s="14"/>
      <c r="O24" s="14"/>
    </row>
    <row r="25" spans="1:15" ht="84.75" customHeight="1">
      <c r="A25" s="74"/>
      <c r="B25" s="75"/>
      <c r="C25" s="79"/>
      <c r="D25" s="36" t="s">
        <v>79</v>
      </c>
      <c r="E25" s="11">
        <v>25</v>
      </c>
      <c r="F25" s="14">
        <v>44</v>
      </c>
      <c r="G25" s="14"/>
      <c r="H25" s="14"/>
      <c r="I25" s="14"/>
      <c r="J25" s="14"/>
      <c r="K25" s="14"/>
      <c r="L25" s="14"/>
      <c r="M25" s="14"/>
      <c r="N25" s="14"/>
      <c r="O25" s="14"/>
    </row>
    <row r="26" spans="1:15" ht="24.95" customHeight="1">
      <c r="A26" s="74" t="s">
        <v>5</v>
      </c>
      <c r="B26" s="75" t="s">
        <v>80</v>
      </c>
      <c r="C26" s="75" t="s">
        <v>81</v>
      </c>
      <c r="D26" s="4" t="s">
        <v>18</v>
      </c>
      <c r="E26" s="11">
        <f>(E28/E29)*100</f>
        <v>70</v>
      </c>
      <c r="F26" s="11">
        <f>(F28/F29)*100</f>
        <v>100</v>
      </c>
      <c r="G26" s="11"/>
      <c r="H26" s="11"/>
      <c r="I26" s="11"/>
      <c r="J26" s="11"/>
      <c r="K26" s="11"/>
      <c r="L26" s="11"/>
      <c r="M26" s="11"/>
      <c r="N26" s="11"/>
      <c r="O26" s="11"/>
    </row>
    <row r="27" spans="1:15" ht="14.25" customHeight="1">
      <c r="A27" s="74"/>
      <c r="B27" s="75"/>
      <c r="C27" s="75"/>
      <c r="D27" s="6" t="s">
        <v>3</v>
      </c>
      <c r="E27" s="11"/>
      <c r="F27" s="14"/>
      <c r="G27" s="14"/>
      <c r="H27" s="14"/>
      <c r="I27" s="14"/>
      <c r="J27" s="14"/>
      <c r="K27" s="14"/>
      <c r="L27" s="14"/>
      <c r="M27" s="14"/>
      <c r="N27" s="14"/>
      <c r="O27" s="14"/>
    </row>
    <row r="28" spans="1:15" ht="117" customHeight="1">
      <c r="A28" s="74"/>
      <c r="B28" s="75"/>
      <c r="C28" s="75"/>
      <c r="D28" s="36" t="s">
        <v>82</v>
      </c>
      <c r="E28" s="11">
        <v>14</v>
      </c>
      <c r="F28" s="14">
        <v>44</v>
      </c>
      <c r="G28" s="14"/>
      <c r="H28" s="14"/>
      <c r="I28" s="14"/>
      <c r="J28" s="14"/>
      <c r="K28" s="14"/>
      <c r="L28" s="14"/>
      <c r="M28" s="14"/>
      <c r="N28" s="14"/>
      <c r="O28" s="14"/>
    </row>
    <row r="29" spans="1:15" ht="82.5" customHeight="1">
      <c r="A29" s="74"/>
      <c r="B29" s="75"/>
      <c r="C29" s="75"/>
      <c r="D29" s="36" t="s">
        <v>83</v>
      </c>
      <c r="E29" s="11">
        <f>E24</f>
        <v>20</v>
      </c>
      <c r="F29" s="11">
        <v>44</v>
      </c>
      <c r="G29" s="14"/>
      <c r="H29" s="14"/>
      <c r="I29" s="14"/>
      <c r="J29" s="14"/>
      <c r="K29" s="14"/>
      <c r="L29" s="14"/>
      <c r="M29" s="14"/>
      <c r="N29" s="14"/>
      <c r="O29" s="14"/>
    </row>
    <row r="30" spans="1:15" ht="26.25" customHeight="1">
      <c r="A30" s="74" t="s">
        <v>6</v>
      </c>
      <c r="B30" s="78" t="s">
        <v>84</v>
      </c>
      <c r="C30" s="78" t="s">
        <v>85</v>
      </c>
      <c r="D30" s="4" t="s">
        <v>19</v>
      </c>
      <c r="E30" s="11">
        <f>(E32/E33)*100</f>
        <v>80</v>
      </c>
      <c r="F30" s="11">
        <f t="shared" ref="F30" si="4">(F32/F33)*100</f>
        <v>68.181818181818173</v>
      </c>
      <c r="G30" s="11"/>
      <c r="H30" s="11"/>
      <c r="I30" s="11"/>
      <c r="J30" s="11"/>
      <c r="K30" s="11"/>
      <c r="L30" s="11"/>
      <c r="M30" s="11"/>
      <c r="N30" s="11"/>
      <c r="O30" s="11"/>
    </row>
    <row r="31" spans="1:15" ht="14.25" customHeight="1">
      <c r="A31" s="74"/>
      <c r="B31" s="79"/>
      <c r="C31" s="80"/>
      <c r="D31" s="17" t="s">
        <v>3</v>
      </c>
      <c r="E31" s="11"/>
      <c r="F31" s="14"/>
      <c r="G31" s="14"/>
      <c r="H31" s="14"/>
      <c r="I31" s="14"/>
      <c r="J31" s="14"/>
      <c r="K31" s="14"/>
      <c r="L31" s="14"/>
      <c r="M31" s="14"/>
      <c r="N31" s="14"/>
      <c r="O31" s="14"/>
    </row>
    <row r="32" spans="1:15" ht="82.5" customHeight="1">
      <c r="A32" s="74"/>
      <c r="B32" s="79"/>
      <c r="C32" s="80"/>
      <c r="D32" s="37" t="s">
        <v>86</v>
      </c>
      <c r="E32" s="11">
        <v>16</v>
      </c>
      <c r="F32" s="14">
        <v>30</v>
      </c>
      <c r="G32" s="14"/>
      <c r="H32" s="14"/>
      <c r="I32" s="14"/>
      <c r="J32" s="14"/>
      <c r="K32" s="14"/>
      <c r="L32" s="14"/>
      <c r="M32" s="14"/>
      <c r="N32" s="14"/>
      <c r="O32" s="14"/>
    </row>
    <row r="33" spans="1:15" ht="84.75" customHeight="1">
      <c r="A33" s="74"/>
      <c r="B33" s="76"/>
      <c r="C33" s="81"/>
      <c r="D33" s="36" t="s">
        <v>83</v>
      </c>
      <c r="E33" s="11">
        <f>E24</f>
        <v>20</v>
      </c>
      <c r="F33" s="11">
        <v>44</v>
      </c>
      <c r="G33" s="14"/>
      <c r="H33" s="14"/>
      <c r="I33" s="14"/>
      <c r="J33" s="14"/>
      <c r="K33" s="14"/>
      <c r="L33" s="14"/>
      <c r="M33" s="14"/>
      <c r="N33" s="14"/>
      <c r="O33" s="14"/>
    </row>
    <row r="34" spans="1:15" ht="24.95" customHeight="1">
      <c r="A34" s="82" t="s">
        <v>7</v>
      </c>
      <c r="B34" s="78" t="s">
        <v>90</v>
      </c>
      <c r="C34" s="78" t="s">
        <v>89</v>
      </c>
      <c r="D34" s="4" t="s">
        <v>20</v>
      </c>
      <c r="E34" s="11">
        <f>(E36/E37)*100</f>
        <v>75</v>
      </c>
      <c r="F34" s="11">
        <f t="shared" ref="F34" si="5">(F36/F37)*100</f>
        <v>85.294117647058826</v>
      </c>
      <c r="G34" s="11"/>
      <c r="H34" s="11"/>
      <c r="I34" s="11"/>
      <c r="J34" s="11"/>
      <c r="K34" s="11"/>
      <c r="L34" s="11"/>
      <c r="M34" s="11"/>
      <c r="N34" s="11"/>
      <c r="O34" s="11"/>
    </row>
    <row r="35" spans="1:15" ht="14.25" customHeight="1">
      <c r="A35" s="83"/>
      <c r="B35" s="79"/>
      <c r="C35" s="79"/>
      <c r="D35" s="17" t="s">
        <v>3</v>
      </c>
      <c r="E35" s="11"/>
      <c r="F35" s="14"/>
      <c r="G35" s="14"/>
      <c r="H35" s="14"/>
      <c r="I35" s="14"/>
      <c r="J35" s="14"/>
      <c r="K35" s="14"/>
      <c r="L35" s="14"/>
      <c r="M35" s="14"/>
      <c r="N35" s="14"/>
      <c r="O35" s="14"/>
    </row>
    <row r="36" spans="1:15" ht="82.5" customHeight="1">
      <c r="A36" s="83"/>
      <c r="B36" s="79"/>
      <c r="C36" s="79"/>
      <c r="D36" s="38" t="s">
        <v>88</v>
      </c>
      <c r="E36" s="11">
        <v>15</v>
      </c>
      <c r="F36" s="14">
        <v>29</v>
      </c>
      <c r="G36" s="14"/>
      <c r="H36" s="14"/>
      <c r="I36" s="14"/>
      <c r="J36" s="14"/>
      <c r="K36" s="14"/>
      <c r="L36" s="14"/>
      <c r="M36" s="14"/>
      <c r="N36" s="14"/>
      <c r="O36" s="14"/>
    </row>
    <row r="37" spans="1:15" ht="68.25" customHeight="1">
      <c r="A37" s="73"/>
      <c r="B37" s="76"/>
      <c r="C37" s="76"/>
      <c r="D37" s="36" t="s">
        <v>87</v>
      </c>
      <c r="E37" s="11">
        <v>20</v>
      </c>
      <c r="F37" s="14">
        <v>34</v>
      </c>
      <c r="G37" s="14"/>
      <c r="H37" s="14"/>
      <c r="I37" s="14"/>
      <c r="J37" s="14"/>
      <c r="K37" s="14"/>
      <c r="L37" s="14"/>
      <c r="M37" s="14"/>
      <c r="N37" s="14"/>
      <c r="O37" s="14"/>
    </row>
    <row r="38" spans="1:15" ht="30" customHeight="1">
      <c r="A38" s="74">
        <v>4</v>
      </c>
      <c r="B38" s="77" t="s">
        <v>91</v>
      </c>
      <c r="C38" s="77"/>
      <c r="D38" s="77"/>
      <c r="E38" s="11"/>
      <c r="F38" s="14"/>
      <c r="G38" s="14"/>
      <c r="H38" s="14"/>
      <c r="I38" s="14"/>
      <c r="J38" s="14"/>
      <c r="K38" s="14"/>
      <c r="L38" s="14"/>
      <c r="M38" s="14"/>
      <c r="N38" s="14"/>
      <c r="O38" s="14"/>
    </row>
    <row r="39" spans="1:15" ht="24.95" customHeight="1">
      <c r="A39" s="74"/>
      <c r="B39" s="77" t="s">
        <v>28</v>
      </c>
      <c r="C39" s="77"/>
      <c r="D39" s="77"/>
      <c r="E39" s="11"/>
      <c r="F39" s="11">
        <f>(F40+F44-F52-F56-F48)/5</f>
        <v>-16.950923076923079</v>
      </c>
      <c r="G39" s="11"/>
      <c r="H39" s="11"/>
      <c r="I39" s="11"/>
      <c r="J39" s="11"/>
      <c r="K39" s="11"/>
      <c r="L39" s="11"/>
      <c r="M39" s="11"/>
      <c r="N39" s="11"/>
      <c r="O39" s="11"/>
    </row>
    <row r="40" spans="1:15" ht="24.95" customHeight="1">
      <c r="A40" s="74" t="s">
        <v>30</v>
      </c>
      <c r="B40" s="75" t="s">
        <v>92</v>
      </c>
      <c r="C40" s="75" t="s">
        <v>93</v>
      </c>
      <c r="D40" s="4" t="s">
        <v>29</v>
      </c>
      <c r="E40" s="11">
        <f>(E42/E43)*100</f>
        <v>24</v>
      </c>
      <c r="F40" s="11">
        <f>(F42/F43)*100</f>
        <v>0</v>
      </c>
      <c r="G40" s="11"/>
      <c r="H40" s="11"/>
      <c r="I40" s="11"/>
      <c r="J40" s="11"/>
      <c r="K40" s="11"/>
      <c r="L40" s="11"/>
      <c r="M40" s="11"/>
      <c r="N40" s="11"/>
      <c r="O40" s="11"/>
    </row>
    <row r="41" spans="1:15" ht="15" customHeight="1">
      <c r="A41" s="74"/>
      <c r="B41" s="75"/>
      <c r="C41" s="75"/>
      <c r="D41" s="17" t="s">
        <v>3</v>
      </c>
      <c r="E41" s="11"/>
      <c r="F41" s="14"/>
      <c r="G41" s="14"/>
      <c r="H41" s="14"/>
      <c r="I41" s="14"/>
      <c r="J41" s="14"/>
      <c r="K41" s="14"/>
      <c r="L41" s="14"/>
      <c r="M41" s="14"/>
      <c r="N41" s="14"/>
      <c r="O41" s="14"/>
    </row>
    <row r="42" spans="1:15" ht="68.25" customHeight="1">
      <c r="A42" s="74"/>
      <c r="B42" s="75"/>
      <c r="C42" s="75"/>
      <c r="D42" s="37" t="s">
        <v>94</v>
      </c>
      <c r="E42" s="11">
        <v>12</v>
      </c>
      <c r="F42" s="14">
        <v>0</v>
      </c>
      <c r="G42" s="14"/>
      <c r="H42" s="14"/>
      <c r="I42" s="14"/>
      <c r="J42" s="14"/>
      <c r="K42" s="14"/>
      <c r="L42" s="14"/>
      <c r="M42" s="14"/>
      <c r="N42" s="14"/>
      <c r="O42" s="14"/>
    </row>
    <row r="43" spans="1:15" ht="82.5" customHeight="1">
      <c r="A43" s="74"/>
      <c r="B43" s="75"/>
      <c r="C43" s="75"/>
      <c r="D43" s="37" t="s">
        <v>95</v>
      </c>
      <c r="E43" s="11">
        <v>50</v>
      </c>
      <c r="F43" s="14">
        <v>44</v>
      </c>
      <c r="G43" s="14"/>
      <c r="H43" s="14"/>
      <c r="I43" s="14"/>
      <c r="J43" s="14"/>
      <c r="K43" s="14"/>
      <c r="L43" s="14"/>
      <c r="M43" s="14"/>
      <c r="N43" s="14"/>
      <c r="O43" s="14"/>
    </row>
    <row r="44" spans="1:15" ht="24.95" customHeight="1">
      <c r="A44" s="82" t="s">
        <v>31</v>
      </c>
      <c r="B44" s="78" t="s">
        <v>96</v>
      </c>
      <c r="C44" s="78" t="s">
        <v>97</v>
      </c>
      <c r="D44" s="4" t="s">
        <v>32</v>
      </c>
      <c r="E44" s="11">
        <f>(E46/E47)*100</f>
        <v>48</v>
      </c>
      <c r="F44" s="11">
        <f t="shared" ref="F44" si="6">(F46/F47)*100</f>
        <v>25</v>
      </c>
      <c r="G44" s="11"/>
      <c r="H44" s="11"/>
      <c r="I44" s="11"/>
      <c r="J44" s="11"/>
      <c r="K44" s="11"/>
      <c r="L44" s="11"/>
      <c r="M44" s="11"/>
      <c r="N44" s="11"/>
      <c r="O44" s="11"/>
    </row>
    <row r="45" spans="1:15" ht="15" customHeight="1">
      <c r="A45" s="83"/>
      <c r="B45" s="79"/>
      <c r="C45" s="79"/>
      <c r="D45" s="17" t="s">
        <v>3</v>
      </c>
      <c r="E45" s="11"/>
      <c r="F45" s="14"/>
      <c r="G45" s="14"/>
      <c r="H45" s="14"/>
      <c r="I45" s="14"/>
      <c r="J45" s="14"/>
      <c r="K45" s="14"/>
      <c r="L45" s="14"/>
      <c r="M45" s="14"/>
      <c r="N45" s="14"/>
      <c r="O45" s="14"/>
    </row>
    <row r="46" spans="1:15" ht="108.75" customHeight="1">
      <c r="A46" s="83"/>
      <c r="B46" s="79"/>
      <c r="C46" s="79"/>
      <c r="D46" s="43" t="s">
        <v>137</v>
      </c>
      <c r="E46" s="11">
        <v>24</v>
      </c>
      <c r="F46" s="14">
        <v>11</v>
      </c>
      <c r="G46" s="14"/>
      <c r="H46" s="14"/>
      <c r="I46" s="14"/>
      <c r="J46" s="14"/>
      <c r="K46" s="14"/>
      <c r="L46" s="14"/>
      <c r="M46" s="14"/>
      <c r="N46" s="14"/>
      <c r="O46" s="14"/>
    </row>
    <row r="47" spans="1:15" ht="135" customHeight="1">
      <c r="A47" s="73"/>
      <c r="B47" s="76"/>
      <c r="C47" s="76"/>
      <c r="D47" s="36" t="s">
        <v>98</v>
      </c>
      <c r="E47" s="11">
        <f>E43</f>
        <v>50</v>
      </c>
      <c r="F47" s="11">
        <v>44</v>
      </c>
      <c r="G47" s="14"/>
      <c r="H47" s="14"/>
      <c r="I47" s="14"/>
      <c r="J47" s="14"/>
      <c r="K47" s="14"/>
      <c r="L47" s="14"/>
      <c r="M47" s="14"/>
      <c r="N47" s="14"/>
      <c r="O47" s="14"/>
    </row>
    <row r="48" spans="1:15" s="32" customFormat="1" ht="23.25" customHeight="1">
      <c r="A48" s="84" t="s">
        <v>9</v>
      </c>
      <c r="B48" s="85" t="s">
        <v>33</v>
      </c>
      <c r="C48" s="86" t="s">
        <v>99</v>
      </c>
      <c r="D48" s="25" t="s">
        <v>34</v>
      </c>
      <c r="E48" s="24">
        <f>(E50/E51)</f>
        <v>20.833333333333332</v>
      </c>
      <c r="F48" s="24">
        <f>(F50/F51)</f>
        <v>14.384615384615385</v>
      </c>
      <c r="G48" s="24"/>
      <c r="H48" s="24"/>
      <c r="I48" s="24"/>
      <c r="J48" s="24"/>
      <c r="K48" s="24"/>
      <c r="L48" s="24"/>
      <c r="M48" s="24"/>
      <c r="N48" s="24"/>
      <c r="O48" s="24"/>
    </row>
    <row r="49" spans="1:15" s="32" customFormat="1" ht="23.25" customHeight="1">
      <c r="A49" s="84"/>
      <c r="B49" s="85"/>
      <c r="C49" s="87"/>
      <c r="D49" s="26" t="s">
        <v>3</v>
      </c>
      <c r="E49" s="24"/>
      <c r="F49" s="15"/>
      <c r="G49" s="15"/>
      <c r="H49" s="15"/>
      <c r="I49" s="15"/>
      <c r="J49" s="15"/>
      <c r="K49" s="15"/>
      <c r="L49" s="15"/>
      <c r="M49" s="15"/>
      <c r="N49" s="15"/>
      <c r="O49" s="15"/>
    </row>
    <row r="50" spans="1:15" s="32" customFormat="1" ht="71.25" customHeight="1">
      <c r="A50" s="84"/>
      <c r="B50" s="85"/>
      <c r="C50" s="87"/>
      <c r="D50" s="26" t="s">
        <v>100</v>
      </c>
      <c r="E50" s="24">
        <v>500</v>
      </c>
      <c r="F50" s="24">
        <v>187</v>
      </c>
      <c r="G50" s="15"/>
      <c r="H50" s="15"/>
      <c r="I50" s="15"/>
      <c r="J50" s="15"/>
      <c r="K50" s="15"/>
      <c r="L50" s="15"/>
      <c r="M50" s="15"/>
      <c r="N50" s="15"/>
      <c r="O50" s="15"/>
    </row>
    <row r="51" spans="1:15" s="32" customFormat="1" ht="88.5" customHeight="1">
      <c r="A51" s="84"/>
      <c r="B51" s="85"/>
      <c r="C51" s="88"/>
      <c r="D51" s="26" t="s">
        <v>13</v>
      </c>
      <c r="E51" s="24">
        <v>24</v>
      </c>
      <c r="F51" s="15">
        <v>13</v>
      </c>
      <c r="G51" s="15"/>
      <c r="H51" s="15"/>
      <c r="I51" s="15"/>
      <c r="J51" s="15"/>
      <c r="K51" s="15"/>
      <c r="L51" s="15"/>
      <c r="M51" s="15"/>
      <c r="N51" s="15"/>
      <c r="O51" s="15"/>
    </row>
    <row r="52" spans="1:15" s="32" customFormat="1" ht="20.25" customHeight="1">
      <c r="A52" s="89" t="s">
        <v>35</v>
      </c>
      <c r="B52" s="86" t="s">
        <v>8</v>
      </c>
      <c r="C52" s="86" t="s">
        <v>104</v>
      </c>
      <c r="D52" s="25" t="s">
        <v>36</v>
      </c>
      <c r="E52" s="24">
        <f>(E54/E55)</f>
        <v>41.666666666666664</v>
      </c>
      <c r="F52" s="24">
        <f>(F54/F55)</f>
        <v>93.5</v>
      </c>
      <c r="G52" s="24"/>
      <c r="H52" s="24"/>
      <c r="I52" s="24"/>
      <c r="J52" s="24"/>
      <c r="K52" s="24"/>
      <c r="L52" s="24"/>
      <c r="M52" s="24"/>
      <c r="N52" s="24"/>
      <c r="O52" s="24"/>
    </row>
    <row r="53" spans="1:15" s="32" customFormat="1" ht="15.75" customHeight="1">
      <c r="A53" s="90"/>
      <c r="B53" s="87"/>
      <c r="C53" s="87"/>
      <c r="D53" s="26" t="s">
        <v>3</v>
      </c>
      <c r="E53" s="24"/>
      <c r="F53" s="15"/>
      <c r="G53" s="15"/>
      <c r="H53" s="15"/>
      <c r="I53" s="15"/>
      <c r="J53" s="15"/>
      <c r="K53" s="15"/>
      <c r="L53" s="15"/>
      <c r="M53" s="15"/>
      <c r="N53" s="15"/>
      <c r="O53" s="15"/>
    </row>
    <row r="54" spans="1:15" s="32" customFormat="1" ht="49.5" customHeight="1">
      <c r="A54" s="90"/>
      <c r="B54" s="87"/>
      <c r="C54" s="87"/>
      <c r="D54" s="26" t="s">
        <v>101</v>
      </c>
      <c r="E54" s="24">
        <f>E50</f>
        <v>500</v>
      </c>
      <c r="F54" s="24">
        <v>187</v>
      </c>
      <c r="G54" s="15"/>
      <c r="H54" s="15"/>
      <c r="I54" s="15"/>
      <c r="J54" s="15"/>
      <c r="K54" s="15"/>
      <c r="L54" s="15"/>
      <c r="M54" s="15"/>
      <c r="N54" s="15"/>
      <c r="O54" s="15"/>
    </row>
    <row r="55" spans="1:15" s="32" customFormat="1" ht="66" customHeight="1">
      <c r="A55" s="90"/>
      <c r="B55" s="87"/>
      <c r="C55" s="87"/>
      <c r="D55" s="26" t="s">
        <v>102</v>
      </c>
      <c r="E55" s="24">
        <v>12</v>
      </c>
      <c r="F55" s="15">
        <v>2</v>
      </c>
      <c r="G55" s="15"/>
      <c r="H55" s="15"/>
      <c r="I55" s="15"/>
      <c r="J55" s="15"/>
      <c r="K55" s="15"/>
      <c r="L55" s="15"/>
      <c r="M55" s="15"/>
      <c r="N55" s="15"/>
      <c r="O55" s="15"/>
    </row>
    <row r="56" spans="1:15" s="32" customFormat="1" ht="20.25" customHeight="1">
      <c r="A56" s="90" t="s">
        <v>37</v>
      </c>
      <c r="B56" s="85" t="s">
        <v>10</v>
      </c>
      <c r="C56" s="86" t="s">
        <v>103</v>
      </c>
      <c r="D56" s="25" t="s">
        <v>38</v>
      </c>
      <c r="E56" s="24">
        <f>E58/((E59+E60)*25)</f>
        <v>1.4285714285714286</v>
      </c>
      <c r="F56" s="24">
        <f>F58/((F59+F60)*25)</f>
        <v>1.87</v>
      </c>
      <c r="G56" s="24"/>
      <c r="H56" s="24"/>
      <c r="I56" s="24"/>
      <c r="J56" s="24"/>
      <c r="K56" s="24"/>
      <c r="L56" s="24"/>
      <c r="M56" s="24"/>
      <c r="N56" s="24"/>
      <c r="O56" s="24"/>
    </row>
    <row r="57" spans="1:15" s="32" customFormat="1" ht="14.25" customHeight="1">
      <c r="A57" s="90"/>
      <c r="B57" s="85"/>
      <c r="C57" s="87"/>
      <c r="D57" s="26" t="s">
        <v>3</v>
      </c>
      <c r="E57" s="24"/>
      <c r="F57" s="15"/>
      <c r="G57" s="15"/>
      <c r="H57" s="15"/>
      <c r="I57" s="15"/>
      <c r="J57" s="15"/>
      <c r="K57" s="15"/>
      <c r="L57" s="15"/>
      <c r="M57" s="15"/>
      <c r="N57" s="15"/>
      <c r="O57" s="15"/>
    </row>
    <row r="58" spans="1:15" s="32" customFormat="1" ht="49.5" customHeight="1">
      <c r="A58" s="90"/>
      <c r="B58" s="85"/>
      <c r="C58" s="87"/>
      <c r="D58" s="26" t="s">
        <v>100</v>
      </c>
      <c r="E58" s="24">
        <f>E50</f>
        <v>500</v>
      </c>
      <c r="F58" s="24">
        <v>187</v>
      </c>
      <c r="G58" s="15"/>
      <c r="H58" s="15"/>
      <c r="I58" s="15"/>
      <c r="J58" s="15"/>
      <c r="K58" s="15"/>
      <c r="L58" s="15"/>
      <c r="M58" s="15"/>
      <c r="N58" s="15"/>
      <c r="O58" s="15"/>
    </row>
    <row r="59" spans="1:15" s="32" customFormat="1" ht="65.25" customHeight="1">
      <c r="A59" s="90"/>
      <c r="B59" s="85"/>
      <c r="C59" s="87"/>
      <c r="D59" s="26" t="s">
        <v>105</v>
      </c>
      <c r="E59" s="24">
        <v>12</v>
      </c>
      <c r="F59" s="15">
        <v>2</v>
      </c>
      <c r="G59" s="15"/>
      <c r="H59" s="15"/>
      <c r="I59" s="15"/>
      <c r="J59" s="15"/>
      <c r="K59" s="15"/>
      <c r="L59" s="15"/>
      <c r="M59" s="15"/>
      <c r="N59" s="15"/>
      <c r="O59" s="15"/>
    </row>
    <row r="60" spans="1:15" s="32" customFormat="1" ht="69" customHeight="1">
      <c r="A60" s="91"/>
      <c r="B60" s="85"/>
      <c r="C60" s="88"/>
      <c r="D60" s="26" t="s">
        <v>106</v>
      </c>
      <c r="E60" s="24">
        <v>2</v>
      </c>
      <c r="F60" s="15">
        <v>2</v>
      </c>
      <c r="G60" s="15"/>
      <c r="H60" s="15"/>
      <c r="I60" s="15"/>
      <c r="J60" s="15"/>
      <c r="K60" s="15"/>
      <c r="L60" s="15"/>
      <c r="M60" s="15"/>
      <c r="N60" s="15"/>
      <c r="O60" s="15"/>
    </row>
    <row r="61" spans="1:15" ht="19.5" customHeight="1">
      <c r="A61" s="74" t="s">
        <v>39</v>
      </c>
      <c r="B61" s="92" t="s">
        <v>41</v>
      </c>
      <c r="C61" s="93"/>
      <c r="D61" s="94"/>
      <c r="E61" s="11"/>
      <c r="F61" s="14"/>
      <c r="G61" s="14"/>
      <c r="H61" s="14"/>
      <c r="I61" s="14"/>
      <c r="J61" s="14"/>
      <c r="K61" s="14"/>
      <c r="L61" s="14"/>
      <c r="M61" s="14"/>
      <c r="N61" s="14"/>
      <c r="O61" s="14"/>
    </row>
    <row r="62" spans="1:15" ht="19.5" customHeight="1">
      <c r="A62" s="74"/>
      <c r="B62" s="95"/>
      <c r="C62" s="96"/>
      <c r="D62" s="97"/>
      <c r="E62" s="11">
        <f>E63+E67+E71</f>
        <v>51</v>
      </c>
      <c r="F62" s="11">
        <f t="shared" ref="F62" si="7">F63+F67+F71</f>
        <v>114.43850267379679</v>
      </c>
      <c r="G62" s="11"/>
      <c r="H62" s="11"/>
      <c r="I62" s="11"/>
      <c r="J62" s="11"/>
      <c r="K62" s="11"/>
      <c r="L62" s="11"/>
      <c r="M62" s="11"/>
      <c r="N62" s="11"/>
      <c r="O62" s="11"/>
    </row>
    <row r="63" spans="1:15" ht="24.95" customHeight="1">
      <c r="A63" s="74" t="s">
        <v>40</v>
      </c>
      <c r="B63" s="75" t="s">
        <v>42</v>
      </c>
      <c r="C63" s="75" t="s">
        <v>107</v>
      </c>
      <c r="D63" s="4" t="s">
        <v>43</v>
      </c>
      <c r="E63" s="11">
        <f>(E65/E66)*100</f>
        <v>25</v>
      </c>
      <c r="F63" s="11">
        <f>(F65/F66)*100</f>
        <v>90.909090909090907</v>
      </c>
      <c r="G63" s="11"/>
      <c r="H63" s="11"/>
      <c r="I63" s="11"/>
      <c r="J63" s="11"/>
      <c r="K63" s="11"/>
      <c r="L63" s="11"/>
      <c r="M63" s="11"/>
      <c r="N63" s="11"/>
      <c r="O63" s="11"/>
    </row>
    <row r="64" spans="1:15" ht="16.5" customHeight="1">
      <c r="A64" s="74"/>
      <c r="B64" s="75"/>
      <c r="C64" s="75"/>
      <c r="D64" s="17" t="s">
        <v>3</v>
      </c>
      <c r="E64" s="11"/>
      <c r="F64" s="14"/>
      <c r="G64" s="14"/>
      <c r="H64" s="14"/>
      <c r="I64" s="14"/>
      <c r="J64" s="14"/>
      <c r="K64" s="14"/>
      <c r="L64" s="14"/>
      <c r="M64" s="14"/>
      <c r="N64" s="14"/>
      <c r="O64" s="14"/>
    </row>
    <row r="65" spans="1:15" ht="39" customHeight="1">
      <c r="A65" s="74"/>
      <c r="B65" s="75"/>
      <c r="C65" s="75"/>
      <c r="D65" s="17" t="s">
        <v>11</v>
      </c>
      <c r="E65" s="11">
        <v>125</v>
      </c>
      <c r="F65" s="14">
        <v>170</v>
      </c>
      <c r="G65" s="14"/>
      <c r="H65" s="14"/>
      <c r="I65" s="14"/>
      <c r="J65" s="14"/>
      <c r="K65" s="14"/>
      <c r="L65" s="14"/>
      <c r="M65" s="14"/>
      <c r="N65" s="14"/>
      <c r="O65" s="14"/>
    </row>
    <row r="66" spans="1:15" ht="54.75" customHeight="1">
      <c r="A66" s="74"/>
      <c r="B66" s="75"/>
      <c r="C66" s="75"/>
      <c r="D66" s="37" t="s">
        <v>108</v>
      </c>
      <c r="E66" s="11">
        <f>E50</f>
        <v>500</v>
      </c>
      <c r="F66" s="11">
        <v>187</v>
      </c>
      <c r="G66" s="14" t="s">
        <v>109</v>
      </c>
      <c r="H66" s="14"/>
      <c r="I66" s="14"/>
      <c r="J66" s="14"/>
      <c r="K66" s="14"/>
      <c r="L66" s="14"/>
      <c r="M66" s="14"/>
      <c r="N66" s="14"/>
      <c r="O66" s="14"/>
    </row>
    <row r="67" spans="1:15" ht="27.75" customHeight="1">
      <c r="A67" s="82" t="s">
        <v>44</v>
      </c>
      <c r="B67" s="78" t="s">
        <v>45</v>
      </c>
      <c r="C67" s="78" t="s">
        <v>110</v>
      </c>
      <c r="D67" s="4" t="s">
        <v>46</v>
      </c>
      <c r="E67" s="11">
        <f>(E69/E70)*100</f>
        <v>16</v>
      </c>
      <c r="F67" s="11">
        <f>(F69/F70)*100</f>
        <v>23.52941176470588</v>
      </c>
      <c r="G67" s="11"/>
      <c r="H67" s="11"/>
      <c r="I67" s="11"/>
      <c r="J67" s="11"/>
      <c r="K67" s="11"/>
      <c r="L67" s="11"/>
      <c r="M67" s="11"/>
      <c r="N67" s="11"/>
      <c r="O67" s="11"/>
    </row>
    <row r="68" spans="1:15" ht="17.25" customHeight="1">
      <c r="A68" s="83"/>
      <c r="B68" s="79"/>
      <c r="C68" s="79"/>
      <c r="D68" s="17" t="s">
        <v>3</v>
      </c>
      <c r="E68" s="11"/>
      <c r="F68" s="14"/>
      <c r="G68" s="14"/>
      <c r="H68" s="14"/>
      <c r="I68" s="14"/>
      <c r="J68" s="14"/>
      <c r="K68" s="14"/>
      <c r="L68" s="14"/>
      <c r="M68" s="14"/>
      <c r="N68" s="14"/>
      <c r="O68" s="14"/>
    </row>
    <row r="69" spans="1:15" ht="69.75" customHeight="1">
      <c r="A69" s="83"/>
      <c r="B69" s="79"/>
      <c r="C69" s="79"/>
      <c r="D69" s="17" t="s">
        <v>47</v>
      </c>
      <c r="E69" s="11">
        <v>80</v>
      </c>
      <c r="F69" s="14">
        <v>44</v>
      </c>
      <c r="G69" s="14"/>
      <c r="H69" s="14"/>
      <c r="I69" s="14"/>
      <c r="J69" s="14"/>
      <c r="K69" s="14"/>
      <c r="L69" s="14"/>
      <c r="M69" s="14"/>
      <c r="N69" s="14"/>
      <c r="O69" s="14"/>
    </row>
    <row r="70" spans="1:15" ht="56.25" customHeight="1">
      <c r="A70" s="73"/>
      <c r="B70" s="76"/>
      <c r="C70" s="76"/>
      <c r="D70" s="37" t="s">
        <v>108</v>
      </c>
      <c r="E70" s="11">
        <f>E50</f>
        <v>500</v>
      </c>
      <c r="F70" s="11">
        <v>187</v>
      </c>
      <c r="G70" s="14"/>
      <c r="H70" s="14"/>
      <c r="I70" s="14"/>
      <c r="J70" s="14"/>
      <c r="K70" s="14"/>
      <c r="L70" s="14"/>
      <c r="M70" s="14"/>
      <c r="N70" s="14"/>
      <c r="O70" s="14"/>
    </row>
    <row r="71" spans="1:15" ht="24.95" customHeight="1">
      <c r="A71" s="74" t="s">
        <v>48</v>
      </c>
      <c r="B71" s="75" t="s">
        <v>111</v>
      </c>
      <c r="C71" s="75"/>
      <c r="D71" s="17" t="s">
        <v>49</v>
      </c>
      <c r="E71" s="11">
        <v>10</v>
      </c>
      <c r="F71" s="14">
        <v>0</v>
      </c>
      <c r="G71" s="14"/>
      <c r="H71" s="14"/>
      <c r="I71" s="14"/>
      <c r="J71" s="14"/>
      <c r="K71" s="14"/>
      <c r="L71" s="14"/>
      <c r="M71" s="14"/>
      <c r="N71" s="14"/>
      <c r="O71" s="14"/>
    </row>
    <row r="72" spans="1:15" ht="39" customHeight="1">
      <c r="A72" s="74"/>
      <c r="B72" s="75"/>
      <c r="C72" s="75"/>
      <c r="D72" s="17" t="s">
        <v>50</v>
      </c>
      <c r="E72" s="12" t="s">
        <v>14</v>
      </c>
      <c r="F72" s="12"/>
      <c r="G72" s="14"/>
      <c r="H72" s="14"/>
      <c r="I72" s="14"/>
      <c r="J72" s="14"/>
      <c r="K72" s="14"/>
      <c r="L72" s="14"/>
      <c r="M72" s="14"/>
      <c r="N72" s="14"/>
      <c r="O72" s="14"/>
    </row>
    <row r="73" spans="1:15" ht="64.5" customHeight="1">
      <c r="A73" s="74"/>
      <c r="B73" s="75"/>
      <c r="C73" s="75"/>
      <c r="D73" s="17" t="s">
        <v>51</v>
      </c>
      <c r="E73" s="12" t="s">
        <v>14</v>
      </c>
      <c r="F73" s="12"/>
      <c r="G73" s="14"/>
      <c r="H73" s="14"/>
      <c r="I73" s="14"/>
      <c r="J73" s="14"/>
      <c r="K73" s="14"/>
      <c r="L73" s="14"/>
      <c r="M73" s="14"/>
      <c r="N73" s="14"/>
      <c r="O73" s="14"/>
    </row>
    <row r="74" spans="1:15" ht="50.25" customHeight="1">
      <c r="A74" s="74"/>
      <c r="B74" s="75"/>
      <c r="C74" s="75"/>
      <c r="D74" s="17" t="s">
        <v>52</v>
      </c>
      <c r="E74" s="12" t="s">
        <v>14</v>
      </c>
      <c r="F74" s="12"/>
      <c r="G74" s="14"/>
      <c r="H74" s="14"/>
      <c r="I74" s="14"/>
      <c r="J74" s="14"/>
      <c r="K74" s="14"/>
      <c r="L74" s="14"/>
      <c r="M74" s="14"/>
      <c r="N74" s="14"/>
      <c r="O74" s="14"/>
    </row>
    <row r="75" spans="1:15" ht="24.95" customHeight="1">
      <c r="A75" s="74"/>
      <c r="B75" s="75"/>
      <c r="C75" s="75"/>
      <c r="D75" s="17" t="s">
        <v>54</v>
      </c>
      <c r="E75" s="11"/>
      <c r="F75" s="14">
        <v>0</v>
      </c>
      <c r="G75" s="14"/>
      <c r="H75" s="14"/>
      <c r="I75" s="14"/>
      <c r="J75" s="14"/>
      <c r="K75" s="14"/>
      <c r="L75" s="14"/>
      <c r="M75" s="14"/>
      <c r="N75" s="14"/>
      <c r="O75" s="14"/>
    </row>
    <row r="76" spans="1:15" ht="134.25" customHeight="1">
      <c r="A76" s="74"/>
      <c r="B76" s="75"/>
      <c r="C76" s="75"/>
      <c r="D76" s="17" t="s">
        <v>53</v>
      </c>
      <c r="E76" s="11"/>
      <c r="F76" s="14"/>
      <c r="G76" s="14"/>
      <c r="H76" s="14"/>
      <c r="I76" s="14"/>
      <c r="J76" s="14"/>
      <c r="K76" s="14"/>
      <c r="L76" s="14"/>
      <c r="M76" s="14"/>
      <c r="N76" s="14"/>
      <c r="O76" s="14"/>
    </row>
    <row r="77" spans="1:15" ht="23.25" customHeight="1">
      <c r="A77" s="74" t="s">
        <v>55</v>
      </c>
      <c r="B77" s="98" t="s">
        <v>112</v>
      </c>
      <c r="C77" s="98" t="s">
        <v>113</v>
      </c>
      <c r="D77" s="4" t="s">
        <v>56</v>
      </c>
      <c r="E77" s="11">
        <f>(E79/E80)/2</f>
        <v>40</v>
      </c>
      <c r="F77" s="11">
        <f>F79/F80</f>
        <v>3.9826086956521736</v>
      </c>
      <c r="G77" s="11"/>
      <c r="H77" s="11"/>
      <c r="I77" s="11"/>
      <c r="J77" s="11"/>
      <c r="K77" s="11"/>
      <c r="L77" s="11"/>
      <c r="M77" s="11"/>
      <c r="N77" s="11"/>
      <c r="O77" s="11"/>
    </row>
    <row r="78" spans="1:15" ht="14.25" customHeight="1">
      <c r="A78" s="74"/>
      <c r="B78" s="99"/>
      <c r="C78" s="99"/>
      <c r="D78" s="17" t="s">
        <v>3</v>
      </c>
      <c r="E78" s="11"/>
      <c r="F78" s="14"/>
      <c r="G78" s="14"/>
      <c r="H78" s="14"/>
      <c r="I78" s="14"/>
      <c r="J78" s="14"/>
      <c r="K78" s="14"/>
      <c r="L78" s="14"/>
      <c r="M78" s="14"/>
      <c r="N78" s="14"/>
      <c r="O78" s="14"/>
    </row>
    <row r="79" spans="1:15" ht="69.75" customHeight="1">
      <c r="A79" s="74"/>
      <c r="B79" s="99"/>
      <c r="C79" s="99"/>
      <c r="D79" s="33" t="s">
        <v>114</v>
      </c>
      <c r="E79" s="11">
        <v>2000</v>
      </c>
      <c r="F79" s="14">
        <v>91.6</v>
      </c>
      <c r="G79" s="14"/>
      <c r="H79" s="14"/>
      <c r="I79" s="14"/>
      <c r="J79" s="14"/>
      <c r="K79" s="14"/>
      <c r="L79" s="14"/>
      <c r="M79" s="14"/>
      <c r="N79" s="14"/>
      <c r="O79" s="14"/>
    </row>
    <row r="80" spans="1:15" ht="53.25" customHeight="1">
      <c r="A80" s="82"/>
      <c r="B80" s="100"/>
      <c r="C80" s="100"/>
      <c r="D80" s="37" t="s">
        <v>115</v>
      </c>
      <c r="E80" s="11">
        <v>25</v>
      </c>
      <c r="F80" s="14">
        <v>23</v>
      </c>
      <c r="G80" s="14"/>
      <c r="H80" s="14"/>
      <c r="I80" s="14"/>
      <c r="J80" s="14"/>
      <c r="K80" s="14"/>
      <c r="L80" s="14"/>
      <c r="M80" s="14"/>
      <c r="N80" s="14"/>
      <c r="O80" s="14"/>
    </row>
    <row r="81" spans="1:15" ht="20.25" customHeight="1">
      <c r="A81" s="30" t="s">
        <v>57</v>
      </c>
      <c r="B81" s="101" t="s">
        <v>116</v>
      </c>
      <c r="C81" s="78" t="s">
        <v>116</v>
      </c>
      <c r="D81" s="4" t="s">
        <v>58</v>
      </c>
      <c r="E81" s="28"/>
      <c r="F81" s="14">
        <f>F83/F84</f>
        <v>0.83962614832390337</v>
      </c>
      <c r="G81" s="14"/>
      <c r="H81" s="14"/>
      <c r="I81" s="14"/>
      <c r="J81" s="14"/>
      <c r="K81" s="14"/>
      <c r="L81" s="14"/>
      <c r="M81" s="14"/>
      <c r="N81" s="14"/>
      <c r="O81" s="14"/>
    </row>
    <row r="82" spans="1:15" ht="13.5" customHeight="1">
      <c r="A82" s="31"/>
      <c r="B82" s="102"/>
      <c r="C82" s="79"/>
      <c r="D82" s="17" t="s">
        <v>3</v>
      </c>
      <c r="E82" s="28"/>
      <c r="F82" s="14"/>
      <c r="G82" s="14"/>
      <c r="H82" s="14"/>
      <c r="I82" s="14"/>
      <c r="J82" s="14"/>
      <c r="K82" s="14"/>
      <c r="L82" s="14"/>
      <c r="M82" s="14"/>
      <c r="N82" s="14"/>
      <c r="O82" s="14"/>
    </row>
    <row r="83" spans="1:15" ht="57" customHeight="1">
      <c r="A83" s="31"/>
      <c r="B83" s="102"/>
      <c r="C83" s="79"/>
      <c r="D83" s="37" t="s">
        <v>117</v>
      </c>
      <c r="E83" s="28"/>
      <c r="F83" s="14">
        <v>27601.87</v>
      </c>
      <c r="G83" s="14"/>
      <c r="H83" s="14"/>
      <c r="I83" s="14"/>
      <c r="J83" s="14"/>
      <c r="K83" s="14"/>
      <c r="L83" s="14"/>
      <c r="M83" s="14"/>
      <c r="N83" s="14"/>
      <c r="O83" s="14"/>
    </row>
    <row r="84" spans="1:15" ht="31.5" customHeight="1">
      <c r="A84" s="31"/>
      <c r="B84" s="102"/>
      <c r="C84" s="76"/>
      <c r="D84" s="37" t="s">
        <v>118</v>
      </c>
      <c r="E84" s="28"/>
      <c r="F84" s="39">
        <v>32874</v>
      </c>
      <c r="G84" s="39"/>
      <c r="H84" s="39"/>
      <c r="I84" s="39"/>
      <c r="J84" s="14"/>
      <c r="K84" s="14"/>
      <c r="L84" s="14"/>
      <c r="M84" s="14"/>
      <c r="N84" s="14"/>
      <c r="O84" s="14"/>
    </row>
    <row r="85" spans="1:15">
      <c r="A85" s="29"/>
      <c r="B85" s="9"/>
      <c r="C85" s="9"/>
      <c r="D85" s="8" t="s">
        <v>15</v>
      </c>
      <c r="E85" s="11" t="e">
        <f>E15+#REF!+E21-#REF!+E40+E62+E77</f>
        <v>#REF!</v>
      </c>
      <c r="F85" s="11">
        <f>F81+F77+F62+F39+F21+F15+F12</f>
        <v>322.67879839806903</v>
      </c>
      <c r="G85" s="11"/>
      <c r="H85" s="11"/>
      <c r="I85" s="11"/>
      <c r="J85" s="11"/>
      <c r="K85" s="11"/>
      <c r="L85" s="11"/>
      <c r="M85" s="11"/>
      <c r="N85" s="11"/>
      <c r="O85" s="11"/>
    </row>
    <row r="86" spans="1:15">
      <c r="A86" s="64" t="s">
        <v>60</v>
      </c>
      <c r="B86" s="65"/>
      <c r="C86" s="65"/>
      <c r="D86" s="66"/>
      <c r="E86" s="11"/>
      <c r="F86" s="14">
        <v>1</v>
      </c>
      <c r="G86" s="14"/>
      <c r="H86" s="14"/>
      <c r="I86" s="14"/>
      <c r="J86" s="14"/>
      <c r="K86" s="14"/>
      <c r="L86" s="14"/>
      <c r="M86" s="14"/>
      <c r="N86" s="14"/>
      <c r="O86" s="14"/>
    </row>
    <row r="87" spans="1:15">
      <c r="A87" s="64" t="s">
        <v>119</v>
      </c>
      <c r="B87" s="65"/>
      <c r="C87" s="65"/>
      <c r="D87" s="66"/>
      <c r="E87" s="11"/>
      <c r="F87" s="14">
        <v>23</v>
      </c>
      <c r="G87" s="14"/>
      <c r="H87" s="14"/>
      <c r="I87" s="14"/>
      <c r="J87" s="14"/>
      <c r="K87" s="14"/>
      <c r="L87" s="14"/>
      <c r="M87" s="14"/>
      <c r="N87" s="14"/>
      <c r="O87" s="14"/>
    </row>
    <row r="88" spans="1:15" ht="33.75" customHeight="1">
      <c r="A88" s="64" t="s">
        <v>136</v>
      </c>
      <c r="B88" s="65"/>
      <c r="C88" s="65"/>
      <c r="D88" s="66"/>
      <c r="E88" s="5"/>
      <c r="F88" s="14">
        <v>23</v>
      </c>
      <c r="G88" s="14"/>
      <c r="H88" s="14"/>
      <c r="I88" s="14"/>
      <c r="J88" s="14"/>
      <c r="K88" s="14"/>
      <c r="L88" s="14"/>
      <c r="M88" s="14"/>
      <c r="N88" s="14"/>
      <c r="O88" s="14"/>
    </row>
    <row r="89" spans="1:15">
      <c r="A89" s="27"/>
    </row>
    <row r="90" spans="1:15">
      <c r="A90" s="27"/>
      <c r="B90" s="3" t="s">
        <v>22</v>
      </c>
      <c r="C90" s="3" t="s">
        <v>23</v>
      </c>
      <c r="D90" s="3" t="s">
        <v>120</v>
      </c>
    </row>
    <row r="91" spans="1:15">
      <c r="A91" s="27"/>
      <c r="I91" s="3">
        <f>SUM(F88:I88)</f>
        <v>23</v>
      </c>
    </row>
    <row r="92" spans="1:15">
      <c r="A92" s="27"/>
      <c r="B92" s="3" t="s">
        <v>24</v>
      </c>
      <c r="C92" s="3" t="s">
        <v>23</v>
      </c>
      <c r="D92" s="3" t="s">
        <v>121</v>
      </c>
    </row>
    <row r="93" spans="1:15">
      <c r="A93" s="27"/>
    </row>
    <row r="94" spans="1:15">
      <c r="A94" s="27"/>
      <c r="C94" s="3" t="s">
        <v>23</v>
      </c>
      <c r="D94" s="3" t="s">
        <v>126</v>
      </c>
    </row>
    <row r="95" spans="1:15">
      <c r="A95" s="27"/>
    </row>
    <row r="96" spans="1:15">
      <c r="A96" s="27"/>
      <c r="C96" s="3" t="s">
        <v>23</v>
      </c>
      <c r="D96" s="3" t="s">
        <v>124</v>
      </c>
    </row>
    <row r="97" spans="1:5">
      <c r="A97" s="27"/>
    </row>
    <row r="98" spans="1:5">
      <c r="A98" s="27"/>
      <c r="C98" s="3" t="s">
        <v>23</v>
      </c>
      <c r="D98" s="3" t="s">
        <v>122</v>
      </c>
    </row>
    <row r="99" spans="1:5">
      <c r="A99" s="27"/>
    </row>
    <row r="100" spans="1:5">
      <c r="A100" s="27"/>
      <c r="C100" s="3" t="s">
        <v>23</v>
      </c>
      <c r="D100" s="3" t="s">
        <v>123</v>
      </c>
    </row>
    <row r="101" spans="1:5">
      <c r="A101" s="27"/>
    </row>
    <row r="102" spans="1:5">
      <c r="A102" s="27"/>
      <c r="C102" s="3" t="s">
        <v>23</v>
      </c>
      <c r="D102" s="3" t="s">
        <v>125</v>
      </c>
    </row>
    <row r="103" spans="1:5">
      <c r="A103" s="27"/>
    </row>
    <row r="104" spans="1:5">
      <c r="A104" s="27"/>
      <c r="B104" s="2"/>
      <c r="E104" s="3"/>
    </row>
    <row r="105" spans="1:5">
      <c r="B105" s="2"/>
      <c r="E105" s="3"/>
    </row>
    <row r="106" spans="1:5">
      <c r="B106" s="2"/>
      <c r="E106" s="3"/>
    </row>
    <row r="107" spans="1:5">
      <c r="B107" s="2"/>
      <c r="E107" s="3"/>
    </row>
    <row r="108" spans="1:5">
      <c r="B108" s="2"/>
      <c r="E108" s="3"/>
    </row>
    <row r="109" spans="1:5">
      <c r="B109" s="2"/>
      <c r="E109" s="3"/>
    </row>
    <row r="110" spans="1:5">
      <c r="B110" s="2"/>
      <c r="E110" s="3"/>
    </row>
  </sheetData>
  <mergeCells count="73">
    <mergeCell ref="A6:D6"/>
    <mergeCell ref="B1:O1"/>
    <mergeCell ref="A2:O2"/>
    <mergeCell ref="A3:D3"/>
    <mergeCell ref="A4:D4"/>
    <mergeCell ref="A5:O5"/>
    <mergeCell ref="A7:D7"/>
    <mergeCell ref="A8:D8"/>
    <mergeCell ref="A10:A11"/>
    <mergeCell ref="B10:B11"/>
    <mergeCell ref="C10:C11"/>
    <mergeCell ref="D10:D11"/>
    <mergeCell ref="E10:E11"/>
    <mergeCell ref="F10:O10"/>
    <mergeCell ref="A15:A19"/>
    <mergeCell ref="B15:B19"/>
    <mergeCell ref="C15:C19"/>
    <mergeCell ref="C12:C14"/>
    <mergeCell ref="B12:B14"/>
    <mergeCell ref="A12:A14"/>
    <mergeCell ref="A20:A21"/>
    <mergeCell ref="B20:D20"/>
    <mergeCell ref="B21:D21"/>
    <mergeCell ref="A22:A25"/>
    <mergeCell ref="B22:B25"/>
    <mergeCell ref="C22:C25"/>
    <mergeCell ref="C34:C37"/>
    <mergeCell ref="A38:A39"/>
    <mergeCell ref="B38:D38"/>
    <mergeCell ref="B39:D39"/>
    <mergeCell ref="A26:A29"/>
    <mergeCell ref="B26:B29"/>
    <mergeCell ref="C26:C29"/>
    <mergeCell ref="A30:A33"/>
    <mergeCell ref="B30:B33"/>
    <mergeCell ref="C30:C33"/>
    <mergeCell ref="B52:B55"/>
    <mergeCell ref="A48:A51"/>
    <mergeCell ref="B48:B51"/>
    <mergeCell ref="A34:A37"/>
    <mergeCell ref="B34:B37"/>
    <mergeCell ref="A88:D88"/>
    <mergeCell ref="A63:A66"/>
    <mergeCell ref="B63:B66"/>
    <mergeCell ref="C63:C66"/>
    <mergeCell ref="A67:A70"/>
    <mergeCell ref="B67:B70"/>
    <mergeCell ref="C67:C70"/>
    <mergeCell ref="A86:D86"/>
    <mergeCell ref="A87:D87"/>
    <mergeCell ref="A71:A76"/>
    <mergeCell ref="B71:B76"/>
    <mergeCell ref="C71:C76"/>
    <mergeCell ref="B81:B84"/>
    <mergeCell ref="A77:A80"/>
    <mergeCell ref="C81:C84"/>
    <mergeCell ref="B77:B80"/>
    <mergeCell ref="F8:I8"/>
    <mergeCell ref="C77:C80"/>
    <mergeCell ref="C56:C60"/>
    <mergeCell ref="A61:A62"/>
    <mergeCell ref="B61:D62"/>
    <mergeCell ref="A56:A60"/>
    <mergeCell ref="B56:B60"/>
    <mergeCell ref="C48:C51"/>
    <mergeCell ref="C52:C55"/>
    <mergeCell ref="A40:A43"/>
    <mergeCell ref="B40:B43"/>
    <mergeCell ref="C40:C43"/>
    <mergeCell ref="A44:A47"/>
    <mergeCell ref="B44:B47"/>
    <mergeCell ref="C44:C47"/>
    <mergeCell ref="A52:A55"/>
  </mergeCells>
  <pageMargins left="0.70866141732283472" right="0.70866141732283472" top="0.74803149606299213" bottom="0.74803149606299213" header="0.31496062992125984" footer="0.31496062992125984"/>
  <pageSetup paperSize="9" scale="57" orientation="landscape" r:id="rId1"/>
</worksheet>
</file>

<file path=xl/worksheets/sheet3.xml><?xml version="1.0" encoding="utf-8"?>
<worksheet xmlns="http://schemas.openxmlformats.org/spreadsheetml/2006/main" xmlns:r="http://schemas.openxmlformats.org/officeDocument/2006/relationships">
  <sheetPr>
    <tabColor theme="5" tint="0.39997558519241921"/>
  </sheetPr>
  <dimension ref="A1:O108"/>
  <sheetViews>
    <sheetView topLeftCell="A79" zoomScale="80" zoomScaleNormal="80" workbookViewId="0">
      <selection activeCell="F86" sqref="F86"/>
    </sheetView>
  </sheetViews>
  <sheetFormatPr defaultRowHeight="15.75"/>
  <cols>
    <col min="1" max="1" width="4.7109375" style="7" customWidth="1"/>
    <col min="2" max="2" width="28.42578125" style="3" customWidth="1"/>
    <col min="3" max="3" width="36.7109375" style="3" customWidth="1"/>
    <col min="4" max="4" width="57.5703125" style="3" customWidth="1"/>
    <col min="5" max="5" width="9.85546875" style="2" hidden="1" customWidth="1"/>
    <col min="6" max="6" width="9.140625" style="3" customWidth="1"/>
    <col min="7" max="7" width="8.5703125" style="3" customWidth="1"/>
    <col min="8" max="8" width="8.85546875" style="3" customWidth="1"/>
    <col min="9" max="9" width="9.5703125" style="3" customWidth="1"/>
    <col min="10" max="16384" width="9.140625" style="3"/>
  </cols>
  <sheetData>
    <row r="1" spans="1:15">
      <c r="A1" s="1"/>
      <c r="B1" s="47" t="s">
        <v>21</v>
      </c>
      <c r="C1" s="48"/>
      <c r="D1" s="48"/>
      <c r="E1" s="49"/>
      <c r="F1" s="49"/>
      <c r="G1" s="49"/>
      <c r="H1" s="49"/>
      <c r="I1" s="49"/>
      <c r="J1" s="49"/>
      <c r="K1" s="49"/>
      <c r="L1" s="49"/>
      <c r="M1" s="49"/>
      <c r="N1" s="49"/>
      <c r="O1" s="49"/>
    </row>
    <row r="2" spans="1:15" ht="63" customHeight="1">
      <c r="A2" s="50" t="s">
        <v>63</v>
      </c>
      <c r="B2" s="51"/>
      <c r="C2" s="51"/>
      <c r="D2" s="51"/>
      <c r="E2" s="52"/>
      <c r="F2" s="52"/>
      <c r="G2" s="52"/>
      <c r="H2" s="52"/>
      <c r="I2" s="52"/>
      <c r="J2" s="52"/>
      <c r="K2" s="52"/>
      <c r="L2" s="52"/>
      <c r="M2" s="52"/>
      <c r="N2" s="52"/>
      <c r="O2" s="52"/>
    </row>
    <row r="3" spans="1:15">
      <c r="A3" s="45"/>
      <c r="B3" s="53"/>
      <c r="C3" s="53"/>
      <c r="D3" s="53"/>
    </row>
    <row r="4" spans="1:15">
      <c r="A4" s="45" t="s">
        <v>64</v>
      </c>
      <c r="B4" s="53"/>
      <c r="C4" s="53"/>
      <c r="D4" s="53"/>
      <c r="F4" s="2">
        <f>F85</f>
        <v>333.93143001555092</v>
      </c>
      <c r="G4" s="2">
        <f t="shared" ref="G4:I4" si="0">G85</f>
        <v>0</v>
      </c>
      <c r="H4" s="2">
        <f t="shared" si="0"/>
        <v>0</v>
      </c>
      <c r="I4" s="2">
        <f t="shared" si="0"/>
        <v>0</v>
      </c>
      <c r="J4" s="3">
        <v>5</v>
      </c>
    </row>
    <row r="5" spans="1:15">
      <c r="A5" s="54" t="s">
        <v>130</v>
      </c>
      <c r="B5" s="55"/>
      <c r="C5" s="55"/>
      <c r="D5" s="55"/>
      <c r="E5" s="49"/>
      <c r="F5" s="49"/>
      <c r="G5" s="49"/>
      <c r="H5" s="49"/>
      <c r="I5" s="49"/>
      <c r="J5" s="49"/>
      <c r="K5" s="49"/>
      <c r="L5" s="49"/>
      <c r="M5" s="49"/>
      <c r="N5" s="49"/>
      <c r="O5" s="49"/>
    </row>
    <row r="6" spans="1:15">
      <c r="A6" s="45" t="s">
        <v>25</v>
      </c>
      <c r="B6" s="46"/>
      <c r="C6" s="46"/>
      <c r="D6" s="46"/>
      <c r="F6" s="3">
        <v>5</v>
      </c>
      <c r="G6" s="3">
        <f t="shared" ref="G6:I7" si="1">G87</f>
        <v>0</v>
      </c>
      <c r="H6" s="3">
        <f t="shared" si="1"/>
        <v>0</v>
      </c>
      <c r="I6" s="3">
        <f t="shared" si="1"/>
        <v>0</v>
      </c>
      <c r="J6" s="3">
        <f>SUM(F6:I6)</f>
        <v>5</v>
      </c>
    </row>
    <row r="7" spans="1:15">
      <c r="A7" s="45" t="s">
        <v>26</v>
      </c>
      <c r="B7" s="46"/>
      <c r="C7" s="46"/>
      <c r="D7" s="46"/>
      <c r="F7" s="3">
        <v>5</v>
      </c>
      <c r="G7" s="3">
        <f t="shared" si="1"/>
        <v>0</v>
      </c>
      <c r="H7" s="3">
        <f t="shared" si="1"/>
        <v>0</v>
      </c>
      <c r="I7" s="3">
        <f t="shared" si="1"/>
        <v>0</v>
      </c>
      <c r="J7" s="3">
        <f>SUM(F7:I7)</f>
        <v>5</v>
      </c>
    </row>
    <row r="8" spans="1:15">
      <c r="A8" s="45" t="s">
        <v>131</v>
      </c>
      <c r="B8" s="46"/>
      <c r="C8" s="46"/>
      <c r="D8" s="46"/>
      <c r="F8" s="56" t="s">
        <v>62</v>
      </c>
      <c r="G8" s="57"/>
      <c r="H8" s="57"/>
      <c r="I8" s="57"/>
      <c r="J8" s="40">
        <f>J4-J7</f>
        <v>0</v>
      </c>
    </row>
    <row r="9" spans="1:15">
      <c r="F9" s="34" t="s">
        <v>61</v>
      </c>
      <c r="G9" s="34"/>
      <c r="H9" s="34"/>
      <c r="I9" s="34"/>
    </row>
    <row r="10" spans="1:15">
      <c r="A10" s="58"/>
      <c r="B10" s="60" t="s">
        <v>0</v>
      </c>
      <c r="C10" s="60" t="s">
        <v>1</v>
      </c>
      <c r="D10" s="60" t="s">
        <v>2</v>
      </c>
      <c r="E10" s="62" t="s">
        <v>12</v>
      </c>
      <c r="F10" s="64" t="s">
        <v>67</v>
      </c>
      <c r="G10" s="65"/>
      <c r="H10" s="65"/>
      <c r="I10" s="65"/>
      <c r="J10" s="65"/>
      <c r="K10" s="65"/>
      <c r="L10" s="65"/>
      <c r="M10" s="65"/>
      <c r="N10" s="65"/>
      <c r="O10" s="66"/>
    </row>
    <row r="11" spans="1:15" ht="106.5" customHeight="1">
      <c r="A11" s="59"/>
      <c r="B11" s="61"/>
      <c r="C11" s="61"/>
      <c r="D11" s="61"/>
      <c r="E11" s="63"/>
      <c r="F11" s="13" t="s">
        <v>68</v>
      </c>
      <c r="G11" s="13"/>
      <c r="H11" s="13"/>
      <c r="I11" s="13"/>
      <c r="J11" s="13"/>
      <c r="K11" s="13"/>
      <c r="L11" s="13"/>
      <c r="M11" s="13"/>
      <c r="N11" s="13"/>
      <c r="O11" s="13"/>
    </row>
    <row r="12" spans="1:15" ht="30.75" customHeight="1">
      <c r="A12" s="67">
        <v>1</v>
      </c>
      <c r="B12" s="70" t="s">
        <v>59</v>
      </c>
      <c r="C12" s="70" t="s">
        <v>69</v>
      </c>
      <c r="D12" s="22" t="s">
        <v>27</v>
      </c>
      <c r="E12" s="44"/>
      <c r="F12" s="14">
        <v>82</v>
      </c>
      <c r="G12" s="13"/>
      <c r="H12" s="13"/>
      <c r="I12" s="13"/>
      <c r="J12" s="13"/>
      <c r="K12" s="13"/>
      <c r="L12" s="13"/>
      <c r="M12" s="13"/>
      <c r="N12" s="13"/>
      <c r="O12" s="13"/>
    </row>
    <row r="13" spans="1:15" ht="18.75" customHeight="1">
      <c r="A13" s="68"/>
      <c r="B13" s="71"/>
      <c r="C13" s="71"/>
      <c r="D13" s="23" t="s">
        <v>3</v>
      </c>
      <c r="E13" s="44"/>
      <c r="F13" s="14"/>
      <c r="G13" s="13"/>
      <c r="H13" s="13"/>
      <c r="I13" s="13"/>
      <c r="J13" s="13"/>
      <c r="K13" s="13"/>
      <c r="L13" s="13"/>
      <c r="M13" s="13"/>
      <c r="N13" s="13"/>
      <c r="O13" s="13"/>
    </row>
    <row r="14" spans="1:15" ht="140.25" customHeight="1">
      <c r="A14" s="69"/>
      <c r="B14" s="72"/>
      <c r="C14" s="72"/>
      <c r="D14" s="21" t="s">
        <v>70</v>
      </c>
      <c r="E14" s="44"/>
      <c r="F14" s="14">
        <v>82</v>
      </c>
      <c r="G14" s="13"/>
      <c r="H14" s="13"/>
      <c r="I14" s="13"/>
      <c r="J14" s="13"/>
      <c r="K14" s="13"/>
      <c r="L14" s="13"/>
      <c r="M14" s="13"/>
      <c r="N14" s="13"/>
      <c r="O14" s="13"/>
    </row>
    <row r="15" spans="1:15" ht="23.25" customHeight="1">
      <c r="A15" s="73">
        <v>2</v>
      </c>
      <c r="B15" s="75" t="s">
        <v>71</v>
      </c>
      <c r="C15" s="76" t="s">
        <v>72</v>
      </c>
      <c r="D15" s="19" t="s">
        <v>127</v>
      </c>
      <c r="E15" s="10">
        <f>(E17/E18)*100</f>
        <v>80</v>
      </c>
      <c r="F15" s="10">
        <f>F17/F18*100*0.5</f>
        <v>70</v>
      </c>
      <c r="G15" s="10"/>
      <c r="H15" s="10"/>
      <c r="I15" s="10"/>
      <c r="J15" s="10"/>
      <c r="K15" s="10"/>
      <c r="L15" s="10"/>
      <c r="M15" s="10"/>
      <c r="N15" s="10"/>
      <c r="O15" s="10"/>
    </row>
    <row r="16" spans="1:15" ht="12.75" customHeight="1">
      <c r="A16" s="74"/>
      <c r="B16" s="75"/>
      <c r="C16" s="75"/>
      <c r="D16" s="6" t="s">
        <v>3</v>
      </c>
      <c r="E16" s="11"/>
      <c r="F16" s="14"/>
      <c r="G16" s="14"/>
      <c r="H16" s="14"/>
      <c r="I16" s="14"/>
      <c r="J16" s="14"/>
      <c r="K16" s="14"/>
      <c r="L16" s="14"/>
      <c r="M16" s="14"/>
      <c r="N16" s="14"/>
      <c r="O16" s="14"/>
    </row>
    <row r="17" spans="1:15" ht="49.5" customHeight="1">
      <c r="A17" s="74"/>
      <c r="B17" s="75"/>
      <c r="C17" s="75"/>
      <c r="D17" s="43" t="s">
        <v>73</v>
      </c>
      <c r="E17" s="11">
        <v>100</v>
      </c>
      <c r="F17" s="14">
        <v>7</v>
      </c>
      <c r="G17" s="14"/>
      <c r="H17" s="14"/>
      <c r="I17" s="14"/>
      <c r="J17" s="14"/>
      <c r="K17" s="14"/>
      <c r="L17" s="14"/>
      <c r="M17" s="14"/>
      <c r="N17" s="14"/>
      <c r="O17" s="14"/>
    </row>
    <row r="18" spans="1:15" ht="48.75" customHeight="1">
      <c r="A18" s="74"/>
      <c r="B18" s="75"/>
      <c r="C18" s="75"/>
      <c r="D18" s="43" t="s">
        <v>74</v>
      </c>
      <c r="E18" s="11">
        <v>125</v>
      </c>
      <c r="F18" s="14">
        <v>5</v>
      </c>
      <c r="G18" s="14"/>
      <c r="H18" s="14"/>
      <c r="I18" s="14"/>
      <c r="J18" s="14"/>
      <c r="K18" s="14"/>
      <c r="L18" s="14"/>
      <c r="M18" s="14"/>
      <c r="N18" s="14"/>
      <c r="O18" s="14"/>
    </row>
    <row r="19" spans="1:15" ht="24.95" customHeight="1">
      <c r="A19" s="74"/>
      <c r="B19" s="75"/>
      <c r="C19" s="75"/>
      <c r="D19" s="4"/>
      <c r="E19" s="11"/>
      <c r="F19" s="14"/>
      <c r="G19" s="14"/>
      <c r="H19" s="14"/>
      <c r="I19" s="14"/>
      <c r="J19" s="14"/>
      <c r="K19" s="14"/>
      <c r="L19" s="14"/>
      <c r="M19" s="14"/>
      <c r="N19" s="14"/>
      <c r="O19" s="14"/>
    </row>
    <row r="20" spans="1:15" ht="31.5" customHeight="1">
      <c r="A20" s="74">
        <v>3</v>
      </c>
      <c r="B20" s="77" t="s">
        <v>75</v>
      </c>
      <c r="C20" s="77"/>
      <c r="D20" s="77"/>
      <c r="E20" s="11"/>
      <c r="F20" s="14"/>
      <c r="G20" s="14"/>
      <c r="H20" s="14"/>
      <c r="I20" s="14"/>
      <c r="J20" s="14"/>
      <c r="K20" s="14"/>
      <c r="L20" s="14"/>
      <c r="M20" s="14"/>
      <c r="N20" s="14"/>
      <c r="O20" s="14"/>
    </row>
    <row r="21" spans="1:15" ht="24.95" customHeight="1">
      <c r="A21" s="74"/>
      <c r="B21" s="77" t="s">
        <v>16</v>
      </c>
      <c r="C21" s="77"/>
      <c r="D21" s="77"/>
      <c r="E21" s="11">
        <f>(E22+E26+E30+E34)/4</f>
        <v>76.25</v>
      </c>
      <c r="F21" s="11">
        <f>(F22+F26+F30+F34)/4</f>
        <v>80.766129032258064</v>
      </c>
      <c r="G21" s="11"/>
      <c r="H21" s="11"/>
      <c r="I21" s="11"/>
      <c r="J21" s="11"/>
      <c r="K21" s="11"/>
      <c r="L21" s="11"/>
      <c r="M21" s="11"/>
      <c r="N21" s="11"/>
      <c r="O21" s="11"/>
    </row>
    <row r="22" spans="1:15" ht="27.75" customHeight="1">
      <c r="A22" s="74" t="s">
        <v>4</v>
      </c>
      <c r="B22" s="75" t="s">
        <v>76</v>
      </c>
      <c r="C22" s="78" t="s">
        <v>77</v>
      </c>
      <c r="D22" s="4" t="s">
        <v>17</v>
      </c>
      <c r="E22" s="11">
        <f>(E24/E25)*100</f>
        <v>80</v>
      </c>
      <c r="F22" s="11">
        <f t="shared" ref="F22" si="2">(F24/F25)*100</f>
        <v>100</v>
      </c>
      <c r="G22" s="11"/>
      <c r="H22" s="11"/>
      <c r="I22" s="11"/>
      <c r="J22" s="11"/>
      <c r="K22" s="11"/>
      <c r="L22" s="11"/>
      <c r="M22" s="11"/>
      <c r="N22" s="11"/>
      <c r="O22" s="11"/>
    </row>
    <row r="23" spans="1:15" ht="12.75" customHeight="1">
      <c r="A23" s="74"/>
      <c r="B23" s="75"/>
      <c r="C23" s="79"/>
      <c r="D23" s="6" t="s">
        <v>3</v>
      </c>
      <c r="E23" s="11"/>
      <c r="F23" s="14"/>
      <c r="G23" s="14"/>
      <c r="H23" s="14"/>
      <c r="I23" s="14"/>
      <c r="J23" s="14"/>
      <c r="K23" s="14"/>
      <c r="L23" s="14"/>
      <c r="M23" s="14"/>
      <c r="N23" s="14"/>
      <c r="O23" s="14"/>
    </row>
    <row r="24" spans="1:15" ht="79.5" customHeight="1">
      <c r="A24" s="74"/>
      <c r="B24" s="75"/>
      <c r="C24" s="79"/>
      <c r="D24" s="18" t="s">
        <v>78</v>
      </c>
      <c r="E24" s="11">
        <v>20</v>
      </c>
      <c r="F24" s="14">
        <v>31</v>
      </c>
      <c r="G24" s="14"/>
      <c r="H24" s="14"/>
      <c r="I24" s="14"/>
      <c r="J24" s="14"/>
      <c r="K24" s="14"/>
      <c r="L24" s="14"/>
      <c r="M24" s="14"/>
      <c r="N24" s="14"/>
      <c r="O24" s="14"/>
    </row>
    <row r="25" spans="1:15" ht="84.75" customHeight="1">
      <c r="A25" s="74"/>
      <c r="B25" s="75"/>
      <c r="C25" s="79"/>
      <c r="D25" s="42" t="s">
        <v>79</v>
      </c>
      <c r="E25" s="11">
        <v>25</v>
      </c>
      <c r="F25" s="14">
        <v>31</v>
      </c>
      <c r="G25" s="14"/>
      <c r="H25" s="14"/>
      <c r="I25" s="14"/>
      <c r="J25" s="14"/>
      <c r="K25" s="14"/>
      <c r="L25" s="14"/>
      <c r="M25" s="14"/>
      <c r="N25" s="14"/>
      <c r="O25" s="14"/>
    </row>
    <row r="26" spans="1:15" ht="24.95" customHeight="1">
      <c r="A26" s="74" t="s">
        <v>5</v>
      </c>
      <c r="B26" s="75" t="s">
        <v>80</v>
      </c>
      <c r="C26" s="75" t="s">
        <v>81</v>
      </c>
      <c r="D26" s="4" t="s">
        <v>18</v>
      </c>
      <c r="E26" s="11">
        <f>(E28/E29)*100</f>
        <v>70</v>
      </c>
      <c r="F26" s="11">
        <f>(F28/F29)*100</f>
        <v>96.774193548387103</v>
      </c>
      <c r="G26" s="11"/>
      <c r="H26" s="11"/>
      <c r="I26" s="11"/>
      <c r="J26" s="11"/>
      <c r="K26" s="11"/>
      <c r="L26" s="11"/>
      <c r="M26" s="11"/>
      <c r="N26" s="11"/>
      <c r="O26" s="11"/>
    </row>
    <row r="27" spans="1:15" ht="14.25" customHeight="1">
      <c r="A27" s="74"/>
      <c r="B27" s="75"/>
      <c r="C27" s="75"/>
      <c r="D27" s="6" t="s">
        <v>3</v>
      </c>
      <c r="E27" s="11"/>
      <c r="F27" s="14"/>
      <c r="G27" s="14"/>
      <c r="H27" s="14"/>
      <c r="I27" s="14"/>
      <c r="J27" s="14"/>
      <c r="K27" s="14"/>
      <c r="L27" s="14"/>
      <c r="M27" s="14"/>
      <c r="N27" s="14"/>
      <c r="O27" s="14"/>
    </row>
    <row r="28" spans="1:15" ht="117" customHeight="1">
      <c r="A28" s="74"/>
      <c r="B28" s="75"/>
      <c r="C28" s="75"/>
      <c r="D28" s="42" t="s">
        <v>82</v>
      </c>
      <c r="E28" s="11">
        <v>14</v>
      </c>
      <c r="F28" s="14">
        <v>30</v>
      </c>
      <c r="G28" s="14"/>
      <c r="H28" s="14"/>
      <c r="I28" s="14"/>
      <c r="J28" s="14"/>
      <c r="K28" s="14"/>
      <c r="L28" s="14"/>
      <c r="M28" s="14"/>
      <c r="N28" s="14"/>
      <c r="O28" s="14"/>
    </row>
    <row r="29" spans="1:15" ht="82.5" customHeight="1">
      <c r="A29" s="74"/>
      <c r="B29" s="75"/>
      <c r="C29" s="75"/>
      <c r="D29" s="42" t="s">
        <v>83</v>
      </c>
      <c r="E29" s="11">
        <f>E24</f>
        <v>20</v>
      </c>
      <c r="F29" s="11">
        <v>31</v>
      </c>
      <c r="G29" s="14"/>
      <c r="H29" s="14"/>
      <c r="I29" s="14"/>
      <c r="J29" s="14"/>
      <c r="K29" s="14"/>
      <c r="L29" s="14"/>
      <c r="M29" s="14"/>
      <c r="N29" s="14"/>
      <c r="O29" s="14"/>
    </row>
    <row r="30" spans="1:15" ht="26.25" customHeight="1">
      <c r="A30" s="74" t="s">
        <v>6</v>
      </c>
      <c r="B30" s="78" t="s">
        <v>84</v>
      </c>
      <c r="C30" s="78" t="s">
        <v>85</v>
      </c>
      <c r="D30" s="4" t="s">
        <v>19</v>
      </c>
      <c r="E30" s="11">
        <f>(E32/E33)*100</f>
        <v>80</v>
      </c>
      <c r="F30" s="11">
        <f t="shared" ref="F30" si="3">(F32/F33)*100</f>
        <v>61.29032258064516</v>
      </c>
      <c r="G30" s="11"/>
      <c r="H30" s="11"/>
      <c r="I30" s="11"/>
      <c r="J30" s="11"/>
      <c r="K30" s="11"/>
      <c r="L30" s="11"/>
      <c r="M30" s="11"/>
      <c r="N30" s="11"/>
      <c r="O30" s="11"/>
    </row>
    <row r="31" spans="1:15" ht="14.25" customHeight="1">
      <c r="A31" s="74"/>
      <c r="B31" s="79"/>
      <c r="C31" s="80"/>
      <c r="D31" s="43" t="s">
        <v>3</v>
      </c>
      <c r="E31" s="11"/>
      <c r="F31" s="14"/>
      <c r="G31" s="14"/>
      <c r="H31" s="14"/>
      <c r="I31" s="14"/>
      <c r="J31" s="14"/>
      <c r="K31" s="14"/>
      <c r="L31" s="14"/>
      <c r="M31" s="14"/>
      <c r="N31" s="14"/>
      <c r="O31" s="14"/>
    </row>
    <row r="32" spans="1:15" ht="82.5" customHeight="1">
      <c r="A32" s="74"/>
      <c r="B32" s="79"/>
      <c r="C32" s="80"/>
      <c r="D32" s="43" t="s">
        <v>86</v>
      </c>
      <c r="E32" s="11">
        <v>16</v>
      </c>
      <c r="F32" s="14">
        <v>19</v>
      </c>
      <c r="G32" s="14"/>
      <c r="H32" s="14"/>
      <c r="I32" s="14"/>
      <c r="J32" s="14"/>
      <c r="K32" s="14"/>
      <c r="L32" s="14"/>
      <c r="M32" s="14"/>
      <c r="N32" s="14"/>
      <c r="O32" s="14"/>
    </row>
    <row r="33" spans="1:15" ht="84.75" customHeight="1">
      <c r="A33" s="74"/>
      <c r="B33" s="76"/>
      <c r="C33" s="81"/>
      <c r="D33" s="42" t="s">
        <v>83</v>
      </c>
      <c r="E33" s="11">
        <f>E24</f>
        <v>20</v>
      </c>
      <c r="F33" s="11">
        <v>31</v>
      </c>
      <c r="G33" s="14"/>
      <c r="H33" s="14"/>
      <c r="I33" s="14"/>
      <c r="J33" s="14"/>
      <c r="K33" s="14"/>
      <c r="L33" s="14"/>
      <c r="M33" s="14"/>
      <c r="N33" s="14"/>
      <c r="O33" s="14"/>
    </row>
    <row r="34" spans="1:15" ht="24.95" customHeight="1">
      <c r="A34" s="82" t="s">
        <v>7</v>
      </c>
      <c r="B34" s="78" t="s">
        <v>90</v>
      </c>
      <c r="C34" s="78" t="s">
        <v>89</v>
      </c>
      <c r="D34" s="4" t="s">
        <v>20</v>
      </c>
      <c r="E34" s="11">
        <f>(E36/E37)*100</f>
        <v>75</v>
      </c>
      <c r="F34" s="11">
        <f t="shared" ref="F34" si="4">(F36/F37)*100</f>
        <v>65</v>
      </c>
      <c r="G34" s="11"/>
      <c r="H34" s="11"/>
      <c r="I34" s="11"/>
      <c r="J34" s="11"/>
      <c r="K34" s="11"/>
      <c r="L34" s="11"/>
      <c r="M34" s="11"/>
      <c r="N34" s="11"/>
      <c r="O34" s="11"/>
    </row>
    <row r="35" spans="1:15" ht="14.25" customHeight="1">
      <c r="A35" s="83"/>
      <c r="B35" s="79"/>
      <c r="C35" s="79"/>
      <c r="D35" s="43" t="s">
        <v>3</v>
      </c>
      <c r="E35" s="11"/>
      <c r="F35" s="14"/>
      <c r="G35" s="14"/>
      <c r="H35" s="14"/>
      <c r="I35" s="14"/>
      <c r="J35" s="14"/>
      <c r="K35" s="14"/>
      <c r="L35" s="14"/>
      <c r="M35" s="14"/>
      <c r="N35" s="14"/>
      <c r="O35" s="14"/>
    </row>
    <row r="36" spans="1:15" ht="82.5" customHeight="1">
      <c r="A36" s="83"/>
      <c r="B36" s="79"/>
      <c r="C36" s="79"/>
      <c r="D36" s="41" t="s">
        <v>88</v>
      </c>
      <c r="E36" s="11">
        <v>15</v>
      </c>
      <c r="F36" s="14">
        <v>13</v>
      </c>
      <c r="G36" s="14"/>
      <c r="H36" s="14"/>
      <c r="I36" s="14"/>
      <c r="J36" s="14"/>
      <c r="K36" s="14"/>
      <c r="L36" s="14"/>
      <c r="M36" s="14"/>
      <c r="N36" s="14"/>
      <c r="O36" s="14"/>
    </row>
    <row r="37" spans="1:15" ht="68.25" customHeight="1">
      <c r="A37" s="73"/>
      <c r="B37" s="76"/>
      <c r="C37" s="76"/>
      <c r="D37" s="42" t="s">
        <v>87</v>
      </c>
      <c r="E37" s="11">
        <v>20</v>
      </c>
      <c r="F37" s="14">
        <v>20</v>
      </c>
      <c r="G37" s="14"/>
      <c r="H37" s="14"/>
      <c r="I37" s="14"/>
      <c r="J37" s="14"/>
      <c r="K37" s="14"/>
      <c r="L37" s="14"/>
      <c r="M37" s="14"/>
      <c r="N37" s="14"/>
      <c r="O37" s="14"/>
    </row>
    <row r="38" spans="1:15" ht="30" customHeight="1">
      <c r="A38" s="74">
        <v>4</v>
      </c>
      <c r="B38" s="77" t="s">
        <v>91</v>
      </c>
      <c r="C38" s="77"/>
      <c r="D38" s="77"/>
      <c r="E38" s="11"/>
      <c r="F38" s="14"/>
      <c r="G38" s="14"/>
      <c r="H38" s="14"/>
      <c r="I38" s="14"/>
      <c r="J38" s="14"/>
      <c r="K38" s="14"/>
      <c r="L38" s="14"/>
      <c r="M38" s="14"/>
      <c r="N38" s="14"/>
      <c r="O38" s="14"/>
    </row>
    <row r="39" spans="1:15" ht="24.95" customHeight="1">
      <c r="A39" s="74"/>
      <c r="B39" s="77" t="s">
        <v>28</v>
      </c>
      <c r="C39" s="77"/>
      <c r="D39" s="77"/>
      <c r="E39" s="11"/>
      <c r="F39" s="11">
        <f>(F40+F44-F52-F56-F48)/5</f>
        <v>-18.141399267399269</v>
      </c>
      <c r="G39" s="11"/>
      <c r="H39" s="11"/>
      <c r="I39" s="11"/>
      <c r="J39" s="11"/>
      <c r="K39" s="11"/>
      <c r="L39" s="11"/>
      <c r="M39" s="11"/>
      <c r="N39" s="11"/>
      <c r="O39" s="11"/>
    </row>
    <row r="40" spans="1:15" ht="24.95" customHeight="1">
      <c r="A40" s="74" t="s">
        <v>30</v>
      </c>
      <c r="B40" s="75" t="s">
        <v>92</v>
      </c>
      <c r="C40" s="75" t="s">
        <v>93</v>
      </c>
      <c r="D40" s="4" t="s">
        <v>29</v>
      </c>
      <c r="E40" s="11">
        <f>(E42/E43)*100</f>
        <v>24</v>
      </c>
      <c r="F40" s="11">
        <f>(F42/F43)*100</f>
        <v>0</v>
      </c>
      <c r="G40" s="11"/>
      <c r="H40" s="11"/>
      <c r="I40" s="11"/>
      <c r="J40" s="11"/>
      <c r="K40" s="11"/>
      <c r="L40" s="11"/>
      <c r="M40" s="11"/>
      <c r="N40" s="11"/>
      <c r="O40" s="11"/>
    </row>
    <row r="41" spans="1:15" ht="15" customHeight="1">
      <c r="A41" s="74"/>
      <c r="B41" s="75"/>
      <c r="C41" s="75"/>
      <c r="D41" s="43" t="s">
        <v>3</v>
      </c>
      <c r="E41" s="11"/>
      <c r="F41" s="14"/>
      <c r="G41" s="14"/>
      <c r="H41" s="14"/>
      <c r="I41" s="14"/>
      <c r="J41" s="14"/>
      <c r="K41" s="14"/>
      <c r="L41" s="14"/>
      <c r="M41" s="14"/>
      <c r="N41" s="14"/>
      <c r="O41" s="14"/>
    </row>
    <row r="42" spans="1:15" ht="68.25" customHeight="1">
      <c r="A42" s="74"/>
      <c r="B42" s="75"/>
      <c r="C42" s="75"/>
      <c r="D42" s="43" t="s">
        <v>94</v>
      </c>
      <c r="E42" s="11">
        <v>12</v>
      </c>
      <c r="F42" s="14">
        <v>0</v>
      </c>
      <c r="G42" s="14"/>
      <c r="H42" s="14"/>
      <c r="I42" s="14"/>
      <c r="J42" s="14"/>
      <c r="K42" s="14"/>
      <c r="L42" s="14"/>
      <c r="M42" s="14"/>
      <c r="N42" s="14"/>
      <c r="O42" s="14"/>
    </row>
    <row r="43" spans="1:15" ht="82.5" customHeight="1">
      <c r="A43" s="74"/>
      <c r="B43" s="75"/>
      <c r="C43" s="75"/>
      <c r="D43" s="43" t="s">
        <v>95</v>
      </c>
      <c r="E43" s="11">
        <v>50</v>
      </c>
      <c r="F43" s="14">
        <v>42</v>
      </c>
      <c r="G43" s="14"/>
      <c r="H43" s="14"/>
      <c r="I43" s="14"/>
      <c r="J43" s="14"/>
      <c r="K43" s="14"/>
      <c r="L43" s="14"/>
      <c r="M43" s="14"/>
      <c r="N43" s="14"/>
      <c r="O43" s="14"/>
    </row>
    <row r="44" spans="1:15" ht="24.95" customHeight="1">
      <c r="A44" s="82" t="s">
        <v>31</v>
      </c>
      <c r="B44" s="78" t="s">
        <v>96</v>
      </c>
      <c r="C44" s="78" t="s">
        <v>97</v>
      </c>
      <c r="D44" s="4" t="s">
        <v>32</v>
      </c>
      <c r="E44" s="11">
        <f>(E46/E47)*100</f>
        <v>48</v>
      </c>
      <c r="F44" s="11">
        <f t="shared" ref="F44" si="5">(F46/F47)*100</f>
        <v>19.047619047619047</v>
      </c>
      <c r="G44" s="11"/>
      <c r="H44" s="11"/>
      <c r="I44" s="11"/>
      <c r="J44" s="11"/>
      <c r="K44" s="11"/>
      <c r="L44" s="11"/>
      <c r="M44" s="11"/>
      <c r="N44" s="11"/>
      <c r="O44" s="11"/>
    </row>
    <row r="45" spans="1:15" ht="15" customHeight="1">
      <c r="A45" s="83"/>
      <c r="B45" s="79"/>
      <c r="C45" s="79"/>
      <c r="D45" s="43" t="s">
        <v>3</v>
      </c>
      <c r="E45" s="11"/>
      <c r="F45" s="14"/>
      <c r="G45" s="14"/>
      <c r="H45" s="14"/>
      <c r="I45" s="14"/>
      <c r="J45" s="14"/>
      <c r="K45" s="14"/>
      <c r="L45" s="14"/>
      <c r="M45" s="14"/>
      <c r="N45" s="14"/>
      <c r="O45" s="14"/>
    </row>
    <row r="46" spans="1:15" ht="108.75" customHeight="1">
      <c r="A46" s="83"/>
      <c r="B46" s="79"/>
      <c r="C46" s="79"/>
      <c r="D46" s="43" t="s">
        <v>137</v>
      </c>
      <c r="E46" s="11">
        <v>24</v>
      </c>
      <c r="F46" s="14">
        <v>8</v>
      </c>
      <c r="G46" s="14"/>
      <c r="H46" s="14"/>
      <c r="I46" s="14"/>
      <c r="J46" s="14"/>
      <c r="K46" s="14"/>
      <c r="L46" s="14"/>
      <c r="M46" s="14"/>
      <c r="N46" s="14"/>
      <c r="O46" s="14"/>
    </row>
    <row r="47" spans="1:15" ht="135" customHeight="1">
      <c r="A47" s="73"/>
      <c r="B47" s="76"/>
      <c r="C47" s="76"/>
      <c r="D47" s="42" t="s">
        <v>98</v>
      </c>
      <c r="E47" s="11">
        <f>E43</f>
        <v>50</v>
      </c>
      <c r="F47" s="11">
        <v>42</v>
      </c>
      <c r="G47" s="14"/>
      <c r="H47" s="14"/>
      <c r="I47" s="14"/>
      <c r="J47" s="14"/>
      <c r="K47" s="14"/>
      <c r="L47" s="14"/>
      <c r="M47" s="14"/>
      <c r="N47" s="14"/>
      <c r="O47" s="14"/>
    </row>
    <row r="48" spans="1:15" s="32" customFormat="1" ht="23.25" customHeight="1">
      <c r="A48" s="84" t="s">
        <v>9</v>
      </c>
      <c r="B48" s="85" t="s">
        <v>33</v>
      </c>
      <c r="C48" s="86" t="s">
        <v>99</v>
      </c>
      <c r="D48" s="25" t="s">
        <v>34</v>
      </c>
      <c r="E48" s="24">
        <f>(E50/E51)</f>
        <v>20.833333333333332</v>
      </c>
      <c r="F48" s="24">
        <f>(F50/F51)</f>
        <v>14.384615384615385</v>
      </c>
      <c r="G48" s="24"/>
      <c r="H48" s="24"/>
      <c r="I48" s="24"/>
      <c r="J48" s="24"/>
      <c r="K48" s="24"/>
      <c r="L48" s="24"/>
      <c r="M48" s="24"/>
      <c r="N48" s="24"/>
      <c r="O48" s="24"/>
    </row>
    <row r="49" spans="1:15" s="32" customFormat="1" ht="23.25" customHeight="1">
      <c r="A49" s="84"/>
      <c r="B49" s="85"/>
      <c r="C49" s="87"/>
      <c r="D49" s="26" t="s">
        <v>3</v>
      </c>
      <c r="E49" s="24"/>
      <c r="F49" s="15"/>
      <c r="G49" s="15"/>
      <c r="H49" s="15"/>
      <c r="I49" s="15"/>
      <c r="J49" s="15"/>
      <c r="K49" s="15"/>
      <c r="L49" s="15"/>
      <c r="M49" s="15"/>
      <c r="N49" s="15"/>
      <c r="O49" s="15"/>
    </row>
    <row r="50" spans="1:15" s="32" customFormat="1" ht="71.25" customHeight="1">
      <c r="A50" s="84"/>
      <c r="B50" s="85"/>
      <c r="C50" s="87"/>
      <c r="D50" s="26" t="s">
        <v>100</v>
      </c>
      <c r="E50" s="24">
        <v>500</v>
      </c>
      <c r="F50" s="24">
        <v>187</v>
      </c>
      <c r="G50" s="15"/>
      <c r="H50" s="15"/>
      <c r="I50" s="15"/>
      <c r="J50" s="15"/>
      <c r="K50" s="15"/>
      <c r="L50" s="15"/>
      <c r="M50" s="15"/>
      <c r="N50" s="15"/>
      <c r="O50" s="15"/>
    </row>
    <row r="51" spans="1:15" s="32" customFormat="1" ht="88.5" customHeight="1">
      <c r="A51" s="84"/>
      <c r="B51" s="85"/>
      <c r="C51" s="88"/>
      <c r="D51" s="26" t="s">
        <v>13</v>
      </c>
      <c r="E51" s="24">
        <v>24</v>
      </c>
      <c r="F51" s="15">
        <v>13</v>
      </c>
      <c r="G51" s="15"/>
      <c r="H51" s="15"/>
      <c r="I51" s="15"/>
      <c r="J51" s="15"/>
      <c r="K51" s="15"/>
      <c r="L51" s="15"/>
      <c r="M51" s="15"/>
      <c r="N51" s="15"/>
      <c r="O51" s="15"/>
    </row>
    <row r="52" spans="1:15" s="32" customFormat="1" ht="20.25" customHeight="1">
      <c r="A52" s="89" t="s">
        <v>35</v>
      </c>
      <c r="B52" s="86" t="s">
        <v>8</v>
      </c>
      <c r="C52" s="86" t="s">
        <v>104</v>
      </c>
      <c r="D52" s="25" t="s">
        <v>36</v>
      </c>
      <c r="E52" s="24">
        <f>(E54/E55)</f>
        <v>41.666666666666664</v>
      </c>
      <c r="F52" s="24">
        <f>(F54/F55)</f>
        <v>93.5</v>
      </c>
      <c r="G52" s="24"/>
      <c r="H52" s="24"/>
      <c r="I52" s="24"/>
      <c r="J52" s="24"/>
      <c r="K52" s="24"/>
      <c r="L52" s="24"/>
      <c r="M52" s="24"/>
      <c r="N52" s="24"/>
      <c r="O52" s="24"/>
    </row>
    <row r="53" spans="1:15" s="32" customFormat="1" ht="15.75" customHeight="1">
      <c r="A53" s="90"/>
      <c r="B53" s="87"/>
      <c r="C53" s="87"/>
      <c r="D53" s="26" t="s">
        <v>3</v>
      </c>
      <c r="E53" s="24"/>
      <c r="F53" s="15"/>
      <c r="G53" s="15"/>
      <c r="H53" s="15"/>
      <c r="I53" s="15"/>
      <c r="J53" s="15"/>
      <c r="K53" s="15"/>
      <c r="L53" s="15"/>
      <c r="M53" s="15"/>
      <c r="N53" s="15"/>
      <c r="O53" s="15"/>
    </row>
    <row r="54" spans="1:15" s="32" customFormat="1" ht="49.5" customHeight="1">
      <c r="A54" s="90"/>
      <c r="B54" s="87"/>
      <c r="C54" s="87"/>
      <c r="D54" s="26" t="s">
        <v>101</v>
      </c>
      <c r="E54" s="24">
        <f>E50</f>
        <v>500</v>
      </c>
      <c r="F54" s="24">
        <v>187</v>
      </c>
      <c r="G54" s="15"/>
      <c r="H54" s="15"/>
      <c r="I54" s="15"/>
      <c r="J54" s="15"/>
      <c r="K54" s="15"/>
      <c r="L54" s="15"/>
      <c r="M54" s="15"/>
      <c r="N54" s="15"/>
      <c r="O54" s="15"/>
    </row>
    <row r="55" spans="1:15" s="32" customFormat="1" ht="66" customHeight="1">
      <c r="A55" s="90"/>
      <c r="B55" s="87"/>
      <c r="C55" s="87"/>
      <c r="D55" s="26" t="s">
        <v>102</v>
      </c>
      <c r="E55" s="24">
        <v>12</v>
      </c>
      <c r="F55" s="15">
        <v>2</v>
      </c>
      <c r="G55" s="15"/>
      <c r="H55" s="15"/>
      <c r="I55" s="15"/>
      <c r="J55" s="15"/>
      <c r="K55" s="15"/>
      <c r="L55" s="15"/>
      <c r="M55" s="15"/>
      <c r="N55" s="15"/>
      <c r="O55" s="15"/>
    </row>
    <row r="56" spans="1:15" s="32" customFormat="1" ht="20.25" customHeight="1">
      <c r="A56" s="90" t="s">
        <v>37</v>
      </c>
      <c r="B56" s="85" t="s">
        <v>10</v>
      </c>
      <c r="C56" s="86" t="s">
        <v>103</v>
      </c>
      <c r="D56" s="25" t="s">
        <v>38</v>
      </c>
      <c r="E56" s="24">
        <f>E58/((E59+E60)*25)</f>
        <v>1.4285714285714286</v>
      </c>
      <c r="F56" s="24">
        <f>F58/((F59+F60)*25)</f>
        <v>1.87</v>
      </c>
      <c r="G56" s="24"/>
      <c r="H56" s="24"/>
      <c r="I56" s="24"/>
      <c r="J56" s="24"/>
      <c r="K56" s="24"/>
      <c r="L56" s="24"/>
      <c r="M56" s="24"/>
      <c r="N56" s="24"/>
      <c r="O56" s="24"/>
    </row>
    <row r="57" spans="1:15" s="32" customFormat="1" ht="14.25" customHeight="1">
      <c r="A57" s="90"/>
      <c r="B57" s="85"/>
      <c r="C57" s="87"/>
      <c r="D57" s="26" t="s">
        <v>3</v>
      </c>
      <c r="E57" s="24"/>
      <c r="F57" s="15"/>
      <c r="G57" s="15"/>
      <c r="H57" s="15"/>
      <c r="I57" s="15"/>
      <c r="J57" s="15"/>
      <c r="K57" s="15"/>
      <c r="L57" s="15"/>
      <c r="M57" s="15"/>
      <c r="N57" s="15"/>
      <c r="O57" s="15"/>
    </row>
    <row r="58" spans="1:15" s="32" customFormat="1" ht="49.5" customHeight="1">
      <c r="A58" s="90"/>
      <c r="B58" s="85"/>
      <c r="C58" s="87"/>
      <c r="D58" s="26" t="s">
        <v>100</v>
      </c>
      <c r="E58" s="24">
        <f>E50</f>
        <v>500</v>
      </c>
      <c r="F58" s="24">
        <v>187</v>
      </c>
      <c r="G58" s="15"/>
      <c r="H58" s="15"/>
      <c r="I58" s="15"/>
      <c r="J58" s="15"/>
      <c r="K58" s="15"/>
      <c r="L58" s="15"/>
      <c r="M58" s="15"/>
      <c r="N58" s="15"/>
      <c r="O58" s="15"/>
    </row>
    <row r="59" spans="1:15" s="32" customFormat="1" ht="65.25" customHeight="1">
      <c r="A59" s="90"/>
      <c r="B59" s="85"/>
      <c r="C59" s="87"/>
      <c r="D59" s="26" t="s">
        <v>105</v>
      </c>
      <c r="E59" s="24">
        <v>12</v>
      </c>
      <c r="F59" s="15">
        <v>2</v>
      </c>
      <c r="G59" s="15"/>
      <c r="H59" s="15"/>
      <c r="I59" s="15"/>
      <c r="J59" s="15"/>
      <c r="K59" s="15"/>
      <c r="L59" s="15"/>
      <c r="M59" s="15"/>
      <c r="N59" s="15"/>
      <c r="O59" s="15"/>
    </row>
    <row r="60" spans="1:15" s="32" customFormat="1" ht="69" customHeight="1">
      <c r="A60" s="91"/>
      <c r="B60" s="85"/>
      <c r="C60" s="88"/>
      <c r="D60" s="26" t="s">
        <v>106</v>
      </c>
      <c r="E60" s="24">
        <v>2</v>
      </c>
      <c r="F60" s="15">
        <v>2</v>
      </c>
      <c r="G60" s="15"/>
      <c r="H60" s="15"/>
      <c r="I60" s="15"/>
      <c r="J60" s="15"/>
      <c r="K60" s="15"/>
      <c r="L60" s="15"/>
      <c r="M60" s="15"/>
      <c r="N60" s="15"/>
      <c r="O60" s="15"/>
    </row>
    <row r="61" spans="1:15" ht="19.5" customHeight="1">
      <c r="A61" s="74" t="s">
        <v>39</v>
      </c>
      <c r="B61" s="92" t="s">
        <v>41</v>
      </c>
      <c r="C61" s="93"/>
      <c r="D61" s="94"/>
      <c r="E61" s="11"/>
      <c r="F61" s="14"/>
      <c r="G61" s="14"/>
      <c r="H61" s="14"/>
      <c r="I61" s="14"/>
      <c r="J61" s="14"/>
      <c r="K61" s="14"/>
      <c r="L61" s="14"/>
      <c r="M61" s="14"/>
      <c r="N61" s="14"/>
      <c r="O61" s="14"/>
    </row>
    <row r="62" spans="1:15" ht="19.5" customHeight="1">
      <c r="A62" s="74"/>
      <c r="B62" s="95"/>
      <c r="C62" s="96"/>
      <c r="D62" s="97"/>
      <c r="E62" s="11">
        <f>E63+E67+E71</f>
        <v>51</v>
      </c>
      <c r="F62" s="11">
        <f t="shared" ref="F62" si="6">F63+F67+F71</f>
        <v>114.43850267379679</v>
      </c>
      <c r="G62" s="11"/>
      <c r="H62" s="11"/>
      <c r="I62" s="11"/>
      <c r="J62" s="11"/>
      <c r="K62" s="11"/>
      <c r="L62" s="11"/>
      <c r="M62" s="11"/>
      <c r="N62" s="11"/>
      <c r="O62" s="11"/>
    </row>
    <row r="63" spans="1:15" ht="24.95" customHeight="1">
      <c r="A63" s="74" t="s">
        <v>40</v>
      </c>
      <c r="B63" s="75" t="s">
        <v>42</v>
      </c>
      <c r="C63" s="75" t="s">
        <v>107</v>
      </c>
      <c r="D63" s="4" t="s">
        <v>43</v>
      </c>
      <c r="E63" s="11">
        <f>(E65/E66)*100</f>
        <v>25</v>
      </c>
      <c r="F63" s="11">
        <f>(F65/F66)*100</f>
        <v>90.909090909090907</v>
      </c>
      <c r="G63" s="11"/>
      <c r="H63" s="11"/>
      <c r="I63" s="11"/>
      <c r="J63" s="11"/>
      <c r="K63" s="11"/>
      <c r="L63" s="11"/>
      <c r="M63" s="11"/>
      <c r="N63" s="11"/>
      <c r="O63" s="11"/>
    </row>
    <row r="64" spans="1:15" ht="16.5" customHeight="1">
      <c r="A64" s="74"/>
      <c r="B64" s="75"/>
      <c r="C64" s="75"/>
      <c r="D64" s="43" t="s">
        <v>3</v>
      </c>
      <c r="E64" s="11"/>
      <c r="F64" s="14"/>
      <c r="G64" s="14"/>
      <c r="H64" s="14"/>
      <c r="I64" s="14"/>
      <c r="J64" s="14"/>
      <c r="K64" s="14"/>
      <c r="L64" s="14"/>
      <c r="M64" s="14"/>
      <c r="N64" s="14"/>
      <c r="O64" s="14"/>
    </row>
    <row r="65" spans="1:15" ht="39" customHeight="1">
      <c r="A65" s="74"/>
      <c r="B65" s="75"/>
      <c r="C65" s="75"/>
      <c r="D65" s="43" t="s">
        <v>11</v>
      </c>
      <c r="E65" s="11">
        <v>125</v>
      </c>
      <c r="F65" s="14">
        <v>170</v>
      </c>
      <c r="G65" s="14"/>
      <c r="H65" s="14"/>
      <c r="I65" s="14"/>
      <c r="J65" s="14"/>
      <c r="K65" s="14"/>
      <c r="L65" s="14"/>
      <c r="M65" s="14"/>
      <c r="N65" s="14"/>
      <c r="O65" s="14"/>
    </row>
    <row r="66" spans="1:15" ht="54.75" customHeight="1">
      <c r="A66" s="74"/>
      <c r="B66" s="75"/>
      <c r="C66" s="75"/>
      <c r="D66" s="43" t="s">
        <v>108</v>
      </c>
      <c r="E66" s="11">
        <f>E50</f>
        <v>500</v>
      </c>
      <c r="F66" s="11">
        <v>187</v>
      </c>
      <c r="G66" s="14"/>
      <c r="H66" s="14"/>
      <c r="I66" s="14"/>
      <c r="J66" s="14"/>
      <c r="K66" s="14"/>
      <c r="L66" s="14"/>
      <c r="M66" s="14"/>
      <c r="N66" s="14"/>
      <c r="O66" s="14"/>
    </row>
    <row r="67" spans="1:15" ht="27.75" customHeight="1">
      <c r="A67" s="82" t="s">
        <v>44</v>
      </c>
      <c r="B67" s="78" t="s">
        <v>45</v>
      </c>
      <c r="C67" s="78" t="s">
        <v>110</v>
      </c>
      <c r="D67" s="4" t="s">
        <v>46</v>
      </c>
      <c r="E67" s="11">
        <f>(E69/E70)*100</f>
        <v>16</v>
      </c>
      <c r="F67" s="11">
        <f>(F69/F70)*100</f>
        <v>23.52941176470588</v>
      </c>
      <c r="G67" s="11"/>
      <c r="H67" s="11"/>
      <c r="I67" s="11"/>
      <c r="J67" s="11"/>
      <c r="K67" s="11"/>
      <c r="L67" s="11"/>
      <c r="M67" s="11"/>
      <c r="N67" s="11"/>
      <c r="O67" s="11"/>
    </row>
    <row r="68" spans="1:15" ht="17.25" customHeight="1">
      <c r="A68" s="83"/>
      <c r="B68" s="79"/>
      <c r="C68" s="79"/>
      <c r="D68" s="43" t="s">
        <v>3</v>
      </c>
      <c r="E68" s="11"/>
      <c r="F68" s="14"/>
      <c r="G68" s="14"/>
      <c r="H68" s="14"/>
      <c r="I68" s="14"/>
      <c r="J68" s="14"/>
      <c r="K68" s="14"/>
      <c r="L68" s="14"/>
      <c r="M68" s="14"/>
      <c r="N68" s="14"/>
      <c r="O68" s="14"/>
    </row>
    <row r="69" spans="1:15" ht="69.75" customHeight="1">
      <c r="A69" s="83"/>
      <c r="B69" s="79"/>
      <c r="C69" s="79"/>
      <c r="D69" s="43" t="s">
        <v>47</v>
      </c>
      <c r="E69" s="11">
        <v>80</v>
      </c>
      <c r="F69" s="14">
        <v>44</v>
      </c>
      <c r="G69" s="14"/>
      <c r="H69" s="14"/>
      <c r="I69" s="14"/>
      <c r="J69" s="14"/>
      <c r="K69" s="14"/>
      <c r="L69" s="14"/>
      <c r="M69" s="14"/>
      <c r="N69" s="14"/>
      <c r="O69" s="14"/>
    </row>
    <row r="70" spans="1:15" ht="56.25" customHeight="1">
      <c r="A70" s="73"/>
      <c r="B70" s="76"/>
      <c r="C70" s="76"/>
      <c r="D70" s="43" t="s">
        <v>108</v>
      </c>
      <c r="E70" s="11">
        <f>E50</f>
        <v>500</v>
      </c>
      <c r="F70" s="11">
        <v>187</v>
      </c>
      <c r="G70" s="14"/>
      <c r="H70" s="14"/>
      <c r="I70" s="14"/>
      <c r="J70" s="14"/>
      <c r="K70" s="14"/>
      <c r="L70" s="14"/>
      <c r="M70" s="14"/>
      <c r="N70" s="14"/>
      <c r="O70" s="14"/>
    </row>
    <row r="71" spans="1:15" ht="24.95" customHeight="1">
      <c r="A71" s="74" t="s">
        <v>48</v>
      </c>
      <c r="B71" s="75" t="s">
        <v>111</v>
      </c>
      <c r="C71" s="75"/>
      <c r="D71" s="43" t="s">
        <v>49</v>
      </c>
      <c r="E71" s="11">
        <v>10</v>
      </c>
      <c r="F71" s="14">
        <v>0</v>
      </c>
      <c r="G71" s="14"/>
      <c r="H71" s="14"/>
      <c r="I71" s="14"/>
      <c r="J71" s="14"/>
      <c r="K71" s="14"/>
      <c r="L71" s="14"/>
      <c r="M71" s="14"/>
      <c r="N71" s="14"/>
      <c r="O71" s="14"/>
    </row>
    <row r="72" spans="1:15" ht="39" customHeight="1">
      <c r="A72" s="74"/>
      <c r="B72" s="75"/>
      <c r="C72" s="75"/>
      <c r="D72" s="43" t="s">
        <v>50</v>
      </c>
      <c r="E72" s="12" t="s">
        <v>14</v>
      </c>
      <c r="F72" s="12"/>
      <c r="G72" s="14"/>
      <c r="H72" s="14"/>
      <c r="I72" s="14"/>
      <c r="J72" s="14"/>
      <c r="K72" s="14"/>
      <c r="L72" s="14"/>
      <c r="M72" s="14"/>
      <c r="N72" s="14"/>
      <c r="O72" s="14"/>
    </row>
    <row r="73" spans="1:15" ht="64.5" customHeight="1">
      <c r="A73" s="74"/>
      <c r="B73" s="75"/>
      <c r="C73" s="75"/>
      <c r="D73" s="43" t="s">
        <v>51</v>
      </c>
      <c r="E73" s="12" t="s">
        <v>14</v>
      </c>
      <c r="F73" s="12"/>
      <c r="G73" s="14"/>
      <c r="H73" s="14"/>
      <c r="I73" s="14"/>
      <c r="J73" s="14"/>
      <c r="K73" s="14"/>
      <c r="L73" s="14"/>
      <c r="M73" s="14"/>
      <c r="N73" s="14"/>
      <c r="O73" s="14"/>
    </row>
    <row r="74" spans="1:15" ht="50.25" customHeight="1">
      <c r="A74" s="74"/>
      <c r="B74" s="75"/>
      <c r="C74" s="75"/>
      <c r="D74" s="43" t="s">
        <v>52</v>
      </c>
      <c r="E74" s="12" t="s">
        <v>14</v>
      </c>
      <c r="F74" s="12"/>
      <c r="G74" s="14"/>
      <c r="H74" s="14"/>
      <c r="I74" s="14"/>
      <c r="J74" s="14"/>
      <c r="K74" s="14"/>
      <c r="L74" s="14"/>
      <c r="M74" s="14"/>
      <c r="N74" s="14"/>
      <c r="O74" s="14"/>
    </row>
    <row r="75" spans="1:15" ht="24.95" customHeight="1">
      <c r="A75" s="74"/>
      <c r="B75" s="75"/>
      <c r="C75" s="75"/>
      <c r="D75" s="43" t="s">
        <v>54</v>
      </c>
      <c r="E75" s="11"/>
      <c r="F75" s="14">
        <v>0</v>
      </c>
      <c r="G75" s="14"/>
      <c r="H75" s="14"/>
      <c r="I75" s="14"/>
      <c r="J75" s="14"/>
      <c r="K75" s="14"/>
      <c r="L75" s="14"/>
      <c r="M75" s="14"/>
      <c r="N75" s="14"/>
      <c r="O75" s="14"/>
    </row>
    <row r="76" spans="1:15" ht="134.25" customHeight="1">
      <c r="A76" s="74"/>
      <c r="B76" s="75"/>
      <c r="C76" s="75"/>
      <c r="D76" s="43" t="s">
        <v>53</v>
      </c>
      <c r="E76" s="11"/>
      <c r="F76" s="14"/>
      <c r="G76" s="14"/>
      <c r="H76" s="14"/>
      <c r="I76" s="14"/>
      <c r="J76" s="14"/>
      <c r="K76" s="14"/>
      <c r="L76" s="14"/>
      <c r="M76" s="14"/>
      <c r="N76" s="14"/>
      <c r="O76" s="14"/>
    </row>
    <row r="77" spans="1:15" ht="23.25" customHeight="1">
      <c r="A77" s="74" t="s">
        <v>55</v>
      </c>
      <c r="B77" s="98" t="s">
        <v>112</v>
      </c>
      <c r="C77" s="98" t="s">
        <v>113</v>
      </c>
      <c r="D77" s="4" t="s">
        <v>56</v>
      </c>
      <c r="E77" s="11">
        <f>(E79/E80)/2</f>
        <v>40</v>
      </c>
      <c r="F77" s="11">
        <f>F79/F80</f>
        <v>4.0285714285714285</v>
      </c>
      <c r="G77" s="11"/>
      <c r="H77" s="11"/>
      <c r="I77" s="11"/>
      <c r="J77" s="11"/>
      <c r="K77" s="11"/>
      <c r="L77" s="11"/>
      <c r="M77" s="11"/>
      <c r="N77" s="11"/>
      <c r="O77" s="11"/>
    </row>
    <row r="78" spans="1:15" ht="14.25" customHeight="1">
      <c r="A78" s="74"/>
      <c r="B78" s="99"/>
      <c r="C78" s="99"/>
      <c r="D78" s="43" t="s">
        <v>3</v>
      </c>
      <c r="E78" s="11"/>
      <c r="F78" s="14"/>
      <c r="G78" s="14"/>
      <c r="H78" s="14"/>
      <c r="I78" s="14"/>
      <c r="J78" s="14"/>
      <c r="K78" s="14"/>
      <c r="L78" s="14"/>
      <c r="M78" s="14"/>
      <c r="N78" s="14"/>
      <c r="O78" s="14"/>
    </row>
    <row r="79" spans="1:15" ht="69.75" customHeight="1">
      <c r="A79" s="74"/>
      <c r="B79" s="99"/>
      <c r="C79" s="99"/>
      <c r="D79" s="33" t="s">
        <v>114</v>
      </c>
      <c r="E79" s="11">
        <v>2000</v>
      </c>
      <c r="F79" s="14">
        <v>28.2</v>
      </c>
      <c r="G79" s="14"/>
      <c r="H79" s="14"/>
      <c r="I79" s="14"/>
      <c r="J79" s="14"/>
      <c r="K79" s="14"/>
      <c r="L79" s="14"/>
      <c r="M79" s="14"/>
      <c r="N79" s="14"/>
      <c r="O79" s="14"/>
    </row>
    <row r="80" spans="1:15" ht="53.25" customHeight="1">
      <c r="A80" s="82"/>
      <c r="B80" s="100"/>
      <c r="C80" s="100"/>
      <c r="D80" s="43" t="s">
        <v>115</v>
      </c>
      <c r="E80" s="11">
        <v>25</v>
      </c>
      <c r="F80" s="14">
        <v>7</v>
      </c>
      <c r="G80" s="14"/>
      <c r="H80" s="14"/>
      <c r="I80" s="14"/>
      <c r="J80" s="14"/>
      <c r="K80" s="14"/>
      <c r="L80" s="14"/>
      <c r="M80" s="14"/>
      <c r="N80" s="14"/>
      <c r="O80" s="14"/>
    </row>
    <row r="81" spans="1:15" ht="20.25" customHeight="1">
      <c r="A81" s="30" t="s">
        <v>57</v>
      </c>
      <c r="B81" s="101" t="s">
        <v>116</v>
      </c>
      <c r="C81" s="78" t="s">
        <v>116</v>
      </c>
      <c r="D81" s="4" t="s">
        <v>58</v>
      </c>
      <c r="E81" s="28"/>
      <c r="F81" s="14">
        <f>F83/F84</f>
        <v>0.83962614832390337</v>
      </c>
      <c r="G81" s="14"/>
      <c r="H81" s="14"/>
      <c r="I81" s="14"/>
      <c r="J81" s="14"/>
      <c r="K81" s="14"/>
      <c r="L81" s="14"/>
      <c r="M81" s="14"/>
      <c r="N81" s="14"/>
      <c r="O81" s="14"/>
    </row>
    <row r="82" spans="1:15" ht="13.5" customHeight="1">
      <c r="A82" s="31"/>
      <c r="B82" s="102"/>
      <c r="C82" s="79"/>
      <c r="D82" s="43" t="s">
        <v>3</v>
      </c>
      <c r="E82" s="28"/>
      <c r="F82" s="14"/>
      <c r="G82" s="14"/>
      <c r="H82" s="14"/>
      <c r="I82" s="14"/>
      <c r="J82" s="14"/>
      <c r="K82" s="14"/>
      <c r="L82" s="14"/>
      <c r="M82" s="14"/>
      <c r="N82" s="14"/>
      <c r="O82" s="14"/>
    </row>
    <row r="83" spans="1:15" ht="57" customHeight="1">
      <c r="A83" s="31"/>
      <c r="B83" s="102"/>
      <c r="C83" s="79"/>
      <c r="D83" s="43" t="s">
        <v>117</v>
      </c>
      <c r="E83" s="28"/>
      <c r="F83" s="14">
        <v>27601.87</v>
      </c>
      <c r="G83" s="14"/>
      <c r="H83" s="14"/>
      <c r="I83" s="14"/>
      <c r="J83" s="14"/>
      <c r="K83" s="14"/>
      <c r="L83" s="14"/>
      <c r="M83" s="14"/>
      <c r="N83" s="14"/>
      <c r="O83" s="14"/>
    </row>
    <row r="84" spans="1:15" ht="31.5" customHeight="1">
      <c r="A84" s="31"/>
      <c r="B84" s="102"/>
      <c r="C84" s="76"/>
      <c r="D84" s="43" t="s">
        <v>118</v>
      </c>
      <c r="E84" s="28"/>
      <c r="F84" s="39">
        <v>32874</v>
      </c>
      <c r="G84" s="39"/>
      <c r="H84" s="39"/>
      <c r="I84" s="39"/>
      <c r="J84" s="14"/>
      <c r="K84" s="14"/>
      <c r="L84" s="14"/>
      <c r="M84" s="14"/>
      <c r="N84" s="14"/>
      <c r="O84" s="14"/>
    </row>
    <row r="85" spans="1:15">
      <c r="A85" s="29"/>
      <c r="B85" s="9"/>
      <c r="C85" s="9"/>
      <c r="D85" s="8" t="s">
        <v>15</v>
      </c>
      <c r="E85" s="11" t="e">
        <f>E15+#REF!+E21-#REF!+E40+E62+E77</f>
        <v>#REF!</v>
      </c>
      <c r="F85" s="11">
        <f>F81+F77+F62+F39+F21+F15+F12</f>
        <v>333.93143001555092</v>
      </c>
      <c r="G85" s="11"/>
      <c r="H85" s="11"/>
      <c r="I85" s="11"/>
      <c r="J85" s="11"/>
      <c r="K85" s="11"/>
      <c r="L85" s="11"/>
      <c r="M85" s="11"/>
      <c r="N85" s="11"/>
      <c r="O85" s="11"/>
    </row>
    <row r="86" spans="1:15">
      <c r="A86" s="64" t="s">
        <v>60</v>
      </c>
      <c r="B86" s="65"/>
      <c r="C86" s="65"/>
      <c r="D86" s="66"/>
      <c r="E86" s="11"/>
      <c r="F86" s="14">
        <v>1</v>
      </c>
      <c r="G86" s="14"/>
      <c r="H86" s="14"/>
      <c r="I86" s="14"/>
      <c r="J86" s="14"/>
      <c r="K86" s="14"/>
      <c r="L86" s="14"/>
      <c r="M86" s="14"/>
      <c r="N86" s="14"/>
      <c r="O86" s="14"/>
    </row>
    <row r="87" spans="1:15">
      <c r="A87" s="64" t="s">
        <v>119</v>
      </c>
      <c r="B87" s="65"/>
      <c r="C87" s="65"/>
      <c r="D87" s="66"/>
      <c r="E87" s="11"/>
      <c r="F87" s="14">
        <v>5</v>
      </c>
      <c r="G87" s="14"/>
      <c r="H87" s="14"/>
      <c r="I87" s="14"/>
      <c r="J87" s="14"/>
      <c r="K87" s="14"/>
      <c r="L87" s="14"/>
      <c r="M87" s="14"/>
      <c r="N87" s="14"/>
      <c r="O87" s="14"/>
    </row>
    <row r="88" spans="1:15" ht="33.75" customHeight="1">
      <c r="A88" s="64" t="s">
        <v>136</v>
      </c>
      <c r="B88" s="65"/>
      <c r="C88" s="65"/>
      <c r="D88" s="66"/>
      <c r="E88" s="5"/>
      <c r="F88" s="14">
        <v>5</v>
      </c>
      <c r="G88" s="14"/>
      <c r="H88" s="14"/>
      <c r="I88" s="14"/>
      <c r="J88" s="14"/>
      <c r="K88" s="14"/>
      <c r="L88" s="14"/>
      <c r="M88" s="14"/>
      <c r="N88" s="14"/>
      <c r="O88" s="14"/>
    </row>
    <row r="89" spans="1:15">
      <c r="A89" s="27"/>
    </row>
    <row r="90" spans="1:15">
      <c r="A90" s="27"/>
      <c r="B90" s="3" t="s">
        <v>22</v>
      </c>
      <c r="C90" s="3" t="s">
        <v>23</v>
      </c>
      <c r="D90" s="3" t="s">
        <v>120</v>
      </c>
    </row>
    <row r="91" spans="1:15">
      <c r="A91" s="27"/>
      <c r="I91" s="3">
        <f>SUM(F88:I88)</f>
        <v>5</v>
      </c>
    </row>
    <row r="92" spans="1:15">
      <c r="A92" s="27"/>
      <c r="B92" s="3" t="s">
        <v>24</v>
      </c>
      <c r="C92" s="3" t="s">
        <v>23</v>
      </c>
      <c r="D92" s="3" t="s">
        <v>121</v>
      </c>
    </row>
    <row r="93" spans="1:15">
      <c r="A93" s="27"/>
    </row>
    <row r="94" spans="1:15">
      <c r="A94" s="27"/>
      <c r="C94" s="3" t="s">
        <v>23</v>
      </c>
      <c r="D94" s="3" t="s">
        <v>126</v>
      </c>
    </row>
    <row r="95" spans="1:15">
      <c r="A95" s="27"/>
    </row>
    <row r="96" spans="1:15">
      <c r="A96" s="27"/>
      <c r="C96" s="3" t="s">
        <v>23</v>
      </c>
      <c r="D96" s="3" t="s">
        <v>124</v>
      </c>
    </row>
    <row r="97" spans="1:5">
      <c r="A97" s="27"/>
    </row>
    <row r="98" spans="1:5">
      <c r="A98" s="27"/>
      <c r="C98" s="3" t="s">
        <v>23</v>
      </c>
      <c r="D98" s="3" t="s">
        <v>122</v>
      </c>
    </row>
    <row r="99" spans="1:5">
      <c r="A99" s="27"/>
    </row>
    <row r="100" spans="1:5">
      <c r="A100" s="27"/>
      <c r="C100" s="3" t="s">
        <v>23</v>
      </c>
      <c r="D100" s="3" t="s">
        <v>123</v>
      </c>
    </row>
    <row r="101" spans="1:5">
      <c r="A101" s="27"/>
    </row>
    <row r="102" spans="1:5">
      <c r="A102" s="27"/>
      <c r="C102" s="3" t="s">
        <v>23</v>
      </c>
      <c r="D102" s="3" t="s">
        <v>125</v>
      </c>
    </row>
    <row r="103" spans="1:5">
      <c r="A103" s="27"/>
    </row>
    <row r="104" spans="1:5">
      <c r="A104" s="27"/>
      <c r="C104" s="2"/>
      <c r="E104" s="3"/>
    </row>
    <row r="105" spans="1:5">
      <c r="C105" s="2"/>
      <c r="E105" s="3"/>
    </row>
    <row r="106" spans="1:5">
      <c r="C106" s="2"/>
      <c r="E106" s="3"/>
    </row>
    <row r="107" spans="1:5">
      <c r="C107" s="2"/>
      <c r="E107" s="3"/>
    </row>
    <row r="108" spans="1:5">
      <c r="C108" s="2"/>
      <c r="E108" s="3"/>
    </row>
  </sheetData>
  <mergeCells count="73">
    <mergeCell ref="A6:D6"/>
    <mergeCell ref="B1:O1"/>
    <mergeCell ref="A2:O2"/>
    <mergeCell ref="A3:D3"/>
    <mergeCell ref="A4:D4"/>
    <mergeCell ref="A5:O5"/>
    <mergeCell ref="A7:D7"/>
    <mergeCell ref="A8:D8"/>
    <mergeCell ref="F8:I8"/>
    <mergeCell ref="A10:A11"/>
    <mergeCell ref="B10:B11"/>
    <mergeCell ref="C10:C11"/>
    <mergeCell ref="D10:D11"/>
    <mergeCell ref="E10:E11"/>
    <mergeCell ref="F10:O10"/>
    <mergeCell ref="A12:A14"/>
    <mergeCell ref="B12:B14"/>
    <mergeCell ref="C12:C14"/>
    <mergeCell ref="A15:A19"/>
    <mergeCell ref="B15:B19"/>
    <mergeCell ref="C15:C19"/>
    <mergeCell ref="A20:A21"/>
    <mergeCell ref="B20:D20"/>
    <mergeCell ref="B21:D21"/>
    <mergeCell ref="A22:A25"/>
    <mergeCell ref="B22:B25"/>
    <mergeCell ref="C22:C25"/>
    <mergeCell ref="A26:A29"/>
    <mergeCell ref="B26:B29"/>
    <mergeCell ref="C26:C29"/>
    <mergeCell ref="A30:A33"/>
    <mergeCell ref="B30:B33"/>
    <mergeCell ref="C30:C33"/>
    <mergeCell ref="A34:A37"/>
    <mergeCell ref="B34:B37"/>
    <mergeCell ref="C34:C37"/>
    <mergeCell ref="A38:A39"/>
    <mergeCell ref="B38:D38"/>
    <mergeCell ref="B39:D39"/>
    <mergeCell ref="A40:A43"/>
    <mergeCell ref="B40:B43"/>
    <mergeCell ref="C40:C43"/>
    <mergeCell ref="A44:A47"/>
    <mergeCell ref="B44:B47"/>
    <mergeCell ref="C44:C47"/>
    <mergeCell ref="A63:A66"/>
    <mergeCell ref="B63:B66"/>
    <mergeCell ref="C63:C66"/>
    <mergeCell ref="A48:A51"/>
    <mergeCell ref="B48:B51"/>
    <mergeCell ref="C48:C51"/>
    <mergeCell ref="A52:A55"/>
    <mergeCell ref="B52:B55"/>
    <mergeCell ref="C52:C55"/>
    <mergeCell ref="A56:A60"/>
    <mergeCell ref="B56:B60"/>
    <mergeCell ref="C56:C60"/>
    <mergeCell ref="A61:A62"/>
    <mergeCell ref="B61:D62"/>
    <mergeCell ref="A67:A70"/>
    <mergeCell ref="B67:B70"/>
    <mergeCell ref="C67:C70"/>
    <mergeCell ref="A71:A76"/>
    <mergeCell ref="B71:B76"/>
    <mergeCell ref="C71:C76"/>
    <mergeCell ref="A87:D87"/>
    <mergeCell ref="A88:D88"/>
    <mergeCell ref="A77:A80"/>
    <mergeCell ref="B77:B80"/>
    <mergeCell ref="C77:C80"/>
    <mergeCell ref="B81:B84"/>
    <mergeCell ref="C81:C84"/>
    <mergeCell ref="A86:D86"/>
  </mergeCells>
  <pageMargins left="0.70866141732283472" right="0.70866141732283472" top="0.74803149606299213" bottom="0.74803149606299213" header="0.31496062992125984" footer="0.31496062992125984"/>
  <pageSetup paperSize="9" scale="57" orientation="landscape" r:id="rId1"/>
</worksheet>
</file>

<file path=xl/worksheets/sheet4.xml><?xml version="1.0" encoding="utf-8"?>
<worksheet xmlns="http://schemas.openxmlformats.org/spreadsheetml/2006/main" xmlns:r="http://schemas.openxmlformats.org/officeDocument/2006/relationships">
  <sheetPr>
    <tabColor theme="5" tint="0.39997558519241921"/>
  </sheetPr>
  <dimension ref="A1:O108"/>
  <sheetViews>
    <sheetView topLeftCell="A79" zoomScale="80" zoomScaleNormal="80" workbookViewId="0">
      <selection activeCell="D107" sqref="D107"/>
    </sheetView>
  </sheetViews>
  <sheetFormatPr defaultRowHeight="15.75"/>
  <cols>
    <col min="1" max="1" width="4.7109375" style="7" customWidth="1"/>
    <col min="2" max="2" width="28.42578125" style="3" customWidth="1"/>
    <col min="3" max="3" width="36.7109375" style="3" customWidth="1"/>
    <col min="4" max="4" width="57.5703125" style="3" customWidth="1"/>
    <col min="5" max="5" width="9.85546875" style="2" hidden="1" customWidth="1"/>
    <col min="6" max="6" width="9.140625" style="3" customWidth="1"/>
    <col min="7" max="7" width="8.5703125" style="3" customWidth="1"/>
    <col min="8" max="8" width="8.85546875" style="3" customWidth="1"/>
    <col min="9" max="9" width="9.5703125" style="3" customWidth="1"/>
    <col min="10" max="16384" width="9.140625" style="3"/>
  </cols>
  <sheetData>
    <row r="1" spans="1:15">
      <c r="A1" s="1"/>
      <c r="B1" s="47" t="s">
        <v>21</v>
      </c>
      <c r="C1" s="48"/>
      <c r="D1" s="48"/>
      <c r="E1" s="49"/>
      <c r="F1" s="49"/>
      <c r="G1" s="49"/>
      <c r="H1" s="49"/>
      <c r="I1" s="49"/>
      <c r="J1" s="49"/>
      <c r="K1" s="49"/>
      <c r="L1" s="49"/>
      <c r="M1" s="49"/>
      <c r="N1" s="49"/>
      <c r="O1" s="49"/>
    </row>
    <row r="2" spans="1:15" ht="63" customHeight="1">
      <c r="A2" s="50" t="s">
        <v>63</v>
      </c>
      <c r="B2" s="51"/>
      <c r="C2" s="51"/>
      <c r="D2" s="51"/>
      <c r="E2" s="52"/>
      <c r="F2" s="52"/>
      <c r="G2" s="52"/>
      <c r="H2" s="52"/>
      <c r="I2" s="52"/>
      <c r="J2" s="52"/>
      <c r="K2" s="52"/>
      <c r="L2" s="52"/>
      <c r="M2" s="52"/>
      <c r="N2" s="52"/>
      <c r="O2" s="52"/>
    </row>
    <row r="3" spans="1:15">
      <c r="A3" s="45"/>
      <c r="B3" s="53"/>
      <c r="C3" s="53"/>
      <c r="D3" s="53"/>
    </row>
    <row r="4" spans="1:15">
      <c r="A4" s="45" t="s">
        <v>64</v>
      </c>
      <c r="B4" s="53"/>
      <c r="C4" s="53"/>
      <c r="D4" s="53"/>
      <c r="F4" s="2">
        <f>F85</f>
        <v>258.21967529115557</v>
      </c>
      <c r="G4" s="2">
        <f t="shared" ref="G4:I4" si="0">G85</f>
        <v>0</v>
      </c>
      <c r="H4" s="2">
        <f t="shared" si="0"/>
        <v>0</v>
      </c>
      <c r="I4" s="2">
        <f t="shared" si="0"/>
        <v>0</v>
      </c>
      <c r="J4" s="3">
        <v>5</v>
      </c>
    </row>
    <row r="5" spans="1:15">
      <c r="A5" s="54" t="s">
        <v>132</v>
      </c>
      <c r="B5" s="55"/>
      <c r="C5" s="55"/>
      <c r="D5" s="55"/>
      <c r="E5" s="49"/>
      <c r="F5" s="49"/>
      <c r="G5" s="49"/>
      <c r="H5" s="49"/>
      <c r="I5" s="49"/>
      <c r="J5" s="49"/>
      <c r="K5" s="49"/>
      <c r="L5" s="49"/>
      <c r="M5" s="49"/>
      <c r="N5" s="49"/>
      <c r="O5" s="49"/>
    </row>
    <row r="6" spans="1:15">
      <c r="A6" s="45" t="s">
        <v>25</v>
      </c>
      <c r="B6" s="46"/>
      <c r="C6" s="46"/>
      <c r="D6" s="46"/>
      <c r="F6" s="3">
        <v>5</v>
      </c>
      <c r="G6" s="3">
        <f t="shared" ref="G6:I7" si="1">G87</f>
        <v>0</v>
      </c>
      <c r="H6" s="3">
        <f t="shared" si="1"/>
        <v>0</v>
      </c>
      <c r="I6" s="3">
        <f t="shared" si="1"/>
        <v>0</v>
      </c>
      <c r="J6" s="3">
        <f>SUM(F6:I6)</f>
        <v>5</v>
      </c>
    </row>
    <row r="7" spans="1:15">
      <c r="A7" s="45" t="s">
        <v>26</v>
      </c>
      <c r="B7" s="46"/>
      <c r="C7" s="46"/>
      <c r="D7" s="46"/>
      <c r="F7" s="3">
        <v>5</v>
      </c>
      <c r="G7" s="3">
        <f t="shared" si="1"/>
        <v>0</v>
      </c>
      <c r="H7" s="3">
        <f t="shared" si="1"/>
        <v>0</v>
      </c>
      <c r="I7" s="3">
        <f t="shared" si="1"/>
        <v>0</v>
      </c>
      <c r="J7" s="3">
        <f>SUM(F7:I7)</f>
        <v>5</v>
      </c>
    </row>
    <row r="8" spans="1:15">
      <c r="A8" s="45" t="s">
        <v>131</v>
      </c>
      <c r="B8" s="46"/>
      <c r="C8" s="46"/>
      <c r="D8" s="46"/>
      <c r="F8" s="56" t="s">
        <v>62</v>
      </c>
      <c r="G8" s="57"/>
      <c r="H8" s="57"/>
      <c r="I8" s="57"/>
      <c r="J8" s="40">
        <f>J4-J7</f>
        <v>0</v>
      </c>
    </row>
    <row r="9" spans="1:15">
      <c r="F9" s="34" t="s">
        <v>61</v>
      </c>
      <c r="G9" s="34"/>
      <c r="H9" s="34"/>
      <c r="I9" s="34"/>
    </row>
    <row r="10" spans="1:15">
      <c r="A10" s="58"/>
      <c r="B10" s="60" t="s">
        <v>0</v>
      </c>
      <c r="C10" s="60" t="s">
        <v>1</v>
      </c>
      <c r="D10" s="60" t="s">
        <v>2</v>
      </c>
      <c r="E10" s="62" t="s">
        <v>12</v>
      </c>
      <c r="F10" s="64" t="s">
        <v>67</v>
      </c>
      <c r="G10" s="65"/>
      <c r="H10" s="65"/>
      <c r="I10" s="65"/>
      <c r="J10" s="65"/>
      <c r="K10" s="65"/>
      <c r="L10" s="65"/>
      <c r="M10" s="65"/>
      <c r="N10" s="65"/>
      <c r="O10" s="66"/>
    </row>
    <row r="11" spans="1:15" ht="106.5" customHeight="1">
      <c r="A11" s="59"/>
      <c r="B11" s="61"/>
      <c r="C11" s="61"/>
      <c r="D11" s="61"/>
      <c r="E11" s="63"/>
      <c r="F11" s="13" t="s">
        <v>68</v>
      </c>
      <c r="G11" s="13"/>
      <c r="H11" s="13"/>
      <c r="I11" s="13"/>
      <c r="J11" s="13"/>
      <c r="K11" s="13"/>
      <c r="L11" s="13"/>
      <c r="M11" s="13"/>
      <c r="N11" s="13"/>
      <c r="O11" s="13"/>
    </row>
    <row r="12" spans="1:15" ht="30.75" customHeight="1">
      <c r="A12" s="67">
        <v>1</v>
      </c>
      <c r="B12" s="70" t="s">
        <v>59</v>
      </c>
      <c r="C12" s="70" t="s">
        <v>69</v>
      </c>
      <c r="D12" s="22" t="s">
        <v>27</v>
      </c>
      <c r="E12" s="44"/>
      <c r="F12" s="14">
        <v>43</v>
      </c>
      <c r="G12" s="13"/>
      <c r="H12" s="13"/>
      <c r="I12" s="13"/>
      <c r="J12" s="13"/>
      <c r="K12" s="13"/>
      <c r="L12" s="13"/>
      <c r="M12" s="13"/>
      <c r="N12" s="13"/>
      <c r="O12" s="13"/>
    </row>
    <row r="13" spans="1:15" ht="18.75" customHeight="1">
      <c r="A13" s="68"/>
      <c r="B13" s="71"/>
      <c r="C13" s="71"/>
      <c r="D13" s="23" t="s">
        <v>3</v>
      </c>
      <c r="E13" s="44"/>
      <c r="F13" s="20"/>
      <c r="G13" s="13"/>
      <c r="H13" s="13"/>
      <c r="I13" s="13"/>
      <c r="J13" s="13"/>
      <c r="K13" s="13"/>
      <c r="L13" s="13"/>
      <c r="M13" s="13"/>
      <c r="N13" s="13"/>
      <c r="O13" s="13"/>
    </row>
    <row r="14" spans="1:15" ht="140.25" customHeight="1">
      <c r="A14" s="69"/>
      <c r="B14" s="72"/>
      <c r="C14" s="72"/>
      <c r="D14" s="21" t="s">
        <v>70</v>
      </c>
      <c r="E14" s="44"/>
      <c r="F14" s="14">
        <v>43</v>
      </c>
      <c r="G14" s="13"/>
      <c r="H14" s="13"/>
      <c r="I14" s="13"/>
      <c r="J14" s="13"/>
      <c r="K14" s="13"/>
      <c r="L14" s="13"/>
      <c r="M14" s="13"/>
      <c r="N14" s="13"/>
      <c r="O14" s="13"/>
    </row>
    <row r="15" spans="1:15" ht="23.25" customHeight="1">
      <c r="A15" s="73">
        <v>2</v>
      </c>
      <c r="B15" s="75" t="s">
        <v>71</v>
      </c>
      <c r="C15" s="76" t="s">
        <v>72</v>
      </c>
      <c r="D15" s="19" t="s">
        <v>127</v>
      </c>
      <c r="E15" s="10">
        <f>(E17/E18)*100</f>
        <v>80</v>
      </c>
      <c r="F15" s="10">
        <f>F17/F18*100*0.5</f>
        <v>30</v>
      </c>
      <c r="G15" s="10"/>
      <c r="H15" s="10"/>
      <c r="I15" s="10"/>
      <c r="J15" s="10"/>
      <c r="K15" s="10"/>
      <c r="L15" s="10"/>
      <c r="M15" s="10"/>
      <c r="N15" s="10"/>
      <c r="O15" s="10"/>
    </row>
    <row r="16" spans="1:15" ht="12.75" customHeight="1">
      <c r="A16" s="74"/>
      <c r="B16" s="75"/>
      <c r="C16" s="75"/>
      <c r="D16" s="6" t="s">
        <v>3</v>
      </c>
      <c r="E16" s="11"/>
      <c r="F16" s="14"/>
      <c r="G16" s="14"/>
      <c r="H16" s="14"/>
      <c r="I16" s="14"/>
      <c r="J16" s="14"/>
      <c r="K16" s="14"/>
      <c r="L16" s="14"/>
      <c r="M16" s="14"/>
      <c r="N16" s="14"/>
      <c r="O16" s="14"/>
    </row>
    <row r="17" spans="1:15" ht="49.5" customHeight="1">
      <c r="A17" s="74"/>
      <c r="B17" s="75"/>
      <c r="C17" s="75"/>
      <c r="D17" s="43" t="s">
        <v>73</v>
      </c>
      <c r="E17" s="11">
        <v>100</v>
      </c>
      <c r="F17" s="14">
        <v>3</v>
      </c>
      <c r="G17" s="14"/>
      <c r="H17" s="14"/>
      <c r="I17" s="14"/>
      <c r="J17" s="14"/>
      <c r="K17" s="14"/>
      <c r="L17" s="14"/>
      <c r="M17" s="14"/>
      <c r="N17" s="14"/>
      <c r="O17" s="14"/>
    </row>
    <row r="18" spans="1:15" ht="48.75" customHeight="1">
      <c r="A18" s="74"/>
      <c r="B18" s="75"/>
      <c r="C18" s="75"/>
      <c r="D18" s="43" t="s">
        <v>74</v>
      </c>
      <c r="E18" s="11">
        <v>125</v>
      </c>
      <c r="F18" s="14">
        <v>5</v>
      </c>
      <c r="G18" s="14"/>
      <c r="H18" s="14"/>
      <c r="I18" s="14"/>
      <c r="J18" s="14"/>
      <c r="K18" s="14"/>
      <c r="L18" s="14"/>
      <c r="M18" s="14"/>
      <c r="N18" s="14"/>
      <c r="O18" s="14"/>
    </row>
    <row r="19" spans="1:15" ht="24.95" customHeight="1">
      <c r="A19" s="74"/>
      <c r="B19" s="75"/>
      <c r="C19" s="75"/>
      <c r="D19" s="4"/>
      <c r="E19" s="11"/>
      <c r="F19" s="14"/>
      <c r="G19" s="14"/>
      <c r="H19" s="14"/>
      <c r="I19" s="14"/>
      <c r="J19" s="14"/>
      <c r="K19" s="14"/>
      <c r="L19" s="14"/>
      <c r="M19" s="14"/>
      <c r="N19" s="14"/>
      <c r="O19" s="14"/>
    </row>
    <row r="20" spans="1:15" ht="31.5" customHeight="1">
      <c r="A20" s="74">
        <v>3</v>
      </c>
      <c r="B20" s="77" t="s">
        <v>75</v>
      </c>
      <c r="C20" s="77"/>
      <c r="D20" s="77"/>
      <c r="E20" s="11"/>
      <c r="F20" s="14"/>
      <c r="G20" s="14"/>
      <c r="H20" s="14"/>
      <c r="I20" s="14"/>
      <c r="J20" s="14"/>
      <c r="K20" s="14"/>
      <c r="L20" s="14"/>
      <c r="M20" s="14"/>
      <c r="N20" s="14"/>
      <c r="O20" s="14"/>
    </row>
    <row r="21" spans="1:15" ht="24.95" customHeight="1">
      <c r="A21" s="74"/>
      <c r="B21" s="77" t="s">
        <v>16</v>
      </c>
      <c r="C21" s="77"/>
      <c r="D21" s="77"/>
      <c r="E21" s="11">
        <f>(E22+E26+E30+E34)/4</f>
        <v>76.25</v>
      </c>
      <c r="F21" s="11">
        <f>(F22+F26+F30+F34)/4</f>
        <v>82.642857142857139</v>
      </c>
      <c r="G21" s="11"/>
      <c r="H21" s="11"/>
      <c r="I21" s="11"/>
      <c r="J21" s="11"/>
      <c r="K21" s="11"/>
      <c r="L21" s="11"/>
      <c r="M21" s="11"/>
      <c r="N21" s="11"/>
      <c r="O21" s="11"/>
    </row>
    <row r="22" spans="1:15" ht="27.75" customHeight="1">
      <c r="A22" s="74" t="s">
        <v>4</v>
      </c>
      <c r="B22" s="75" t="s">
        <v>76</v>
      </c>
      <c r="C22" s="78" t="s">
        <v>77</v>
      </c>
      <c r="D22" s="4" t="s">
        <v>17</v>
      </c>
      <c r="E22" s="11">
        <f>(E24/E25)*100</f>
        <v>80</v>
      </c>
      <c r="F22" s="11">
        <f t="shared" ref="F22" si="2">(F24/F25)*100</f>
        <v>100</v>
      </c>
      <c r="G22" s="11"/>
      <c r="H22" s="11"/>
      <c r="I22" s="11"/>
      <c r="J22" s="11"/>
      <c r="K22" s="11"/>
      <c r="L22" s="11"/>
      <c r="M22" s="11"/>
      <c r="N22" s="11"/>
      <c r="O22" s="11"/>
    </row>
    <row r="23" spans="1:15" ht="12.75" customHeight="1">
      <c r="A23" s="74"/>
      <c r="B23" s="75"/>
      <c r="C23" s="79"/>
      <c r="D23" s="6" t="s">
        <v>3</v>
      </c>
      <c r="E23" s="11"/>
      <c r="F23" s="14"/>
      <c r="G23" s="14"/>
      <c r="H23" s="14"/>
      <c r="I23" s="14"/>
      <c r="J23" s="14"/>
      <c r="K23" s="14"/>
      <c r="L23" s="14"/>
      <c r="M23" s="14"/>
      <c r="N23" s="14"/>
      <c r="O23" s="14"/>
    </row>
    <row r="24" spans="1:15" ht="79.5" customHeight="1">
      <c r="A24" s="74"/>
      <c r="B24" s="75"/>
      <c r="C24" s="79"/>
      <c r="D24" s="18" t="s">
        <v>78</v>
      </c>
      <c r="E24" s="11">
        <v>20</v>
      </c>
      <c r="F24" s="14">
        <v>25</v>
      </c>
      <c r="G24" s="14"/>
      <c r="H24" s="14"/>
      <c r="I24" s="14"/>
      <c r="J24" s="14"/>
      <c r="K24" s="14"/>
      <c r="L24" s="14"/>
      <c r="M24" s="14"/>
      <c r="N24" s="14"/>
      <c r="O24" s="14"/>
    </row>
    <row r="25" spans="1:15" ht="84.75" customHeight="1">
      <c r="A25" s="74"/>
      <c r="B25" s="75"/>
      <c r="C25" s="79"/>
      <c r="D25" s="42" t="s">
        <v>79</v>
      </c>
      <c r="E25" s="11">
        <v>25</v>
      </c>
      <c r="F25" s="14">
        <v>25</v>
      </c>
      <c r="G25" s="14"/>
      <c r="H25" s="14"/>
      <c r="I25" s="14"/>
      <c r="J25" s="14"/>
      <c r="K25" s="14"/>
      <c r="L25" s="14"/>
      <c r="M25" s="14"/>
      <c r="N25" s="14"/>
      <c r="O25" s="14"/>
    </row>
    <row r="26" spans="1:15" ht="24.95" customHeight="1">
      <c r="A26" s="74" t="s">
        <v>5</v>
      </c>
      <c r="B26" s="75" t="s">
        <v>80</v>
      </c>
      <c r="C26" s="75" t="s">
        <v>81</v>
      </c>
      <c r="D26" s="4" t="s">
        <v>18</v>
      </c>
      <c r="E26" s="11">
        <f>(E28/E29)*100</f>
        <v>70</v>
      </c>
      <c r="F26" s="11">
        <f>(F28/F29)*100</f>
        <v>96</v>
      </c>
      <c r="G26" s="11"/>
      <c r="H26" s="11"/>
      <c r="I26" s="11"/>
      <c r="J26" s="11"/>
      <c r="K26" s="11"/>
      <c r="L26" s="11"/>
      <c r="M26" s="11"/>
      <c r="N26" s="11"/>
      <c r="O26" s="11"/>
    </row>
    <row r="27" spans="1:15" ht="14.25" customHeight="1">
      <c r="A27" s="74"/>
      <c r="B27" s="75"/>
      <c r="C27" s="75"/>
      <c r="D27" s="6" t="s">
        <v>3</v>
      </c>
      <c r="E27" s="11"/>
      <c r="F27" s="14"/>
      <c r="G27" s="14"/>
      <c r="H27" s="14"/>
      <c r="I27" s="14"/>
      <c r="J27" s="14"/>
      <c r="K27" s="14"/>
      <c r="L27" s="14"/>
      <c r="M27" s="14"/>
      <c r="N27" s="14"/>
      <c r="O27" s="14"/>
    </row>
    <row r="28" spans="1:15" ht="117" customHeight="1">
      <c r="A28" s="74"/>
      <c r="B28" s="75"/>
      <c r="C28" s="75"/>
      <c r="D28" s="42" t="s">
        <v>82</v>
      </c>
      <c r="E28" s="11">
        <v>14</v>
      </c>
      <c r="F28" s="14">
        <v>24</v>
      </c>
      <c r="G28" s="14"/>
      <c r="H28" s="14"/>
      <c r="I28" s="14"/>
      <c r="J28" s="14"/>
      <c r="K28" s="14"/>
      <c r="L28" s="14"/>
      <c r="M28" s="14"/>
      <c r="N28" s="14"/>
      <c r="O28" s="14"/>
    </row>
    <row r="29" spans="1:15" ht="82.5" customHeight="1">
      <c r="A29" s="74"/>
      <c r="B29" s="75"/>
      <c r="C29" s="75"/>
      <c r="D29" s="42" t="s">
        <v>83</v>
      </c>
      <c r="E29" s="11">
        <f>E24</f>
        <v>20</v>
      </c>
      <c r="F29" s="11">
        <v>25</v>
      </c>
      <c r="G29" s="14"/>
      <c r="H29" s="14"/>
      <c r="I29" s="14"/>
      <c r="J29" s="14"/>
      <c r="K29" s="14"/>
      <c r="L29" s="14"/>
      <c r="M29" s="14"/>
      <c r="N29" s="14"/>
      <c r="O29" s="14"/>
    </row>
    <row r="30" spans="1:15" ht="26.25" customHeight="1">
      <c r="A30" s="74" t="s">
        <v>6</v>
      </c>
      <c r="B30" s="78" t="s">
        <v>84</v>
      </c>
      <c r="C30" s="78" t="s">
        <v>85</v>
      </c>
      <c r="D30" s="4" t="s">
        <v>19</v>
      </c>
      <c r="E30" s="11">
        <f>(E32/E33)*100</f>
        <v>80</v>
      </c>
      <c r="F30" s="11">
        <f t="shared" ref="F30" si="3">(F32/F33)*100</f>
        <v>56.000000000000007</v>
      </c>
      <c r="G30" s="11"/>
      <c r="H30" s="11"/>
      <c r="I30" s="11"/>
      <c r="J30" s="11"/>
      <c r="K30" s="11"/>
      <c r="L30" s="11"/>
      <c r="M30" s="11"/>
      <c r="N30" s="11"/>
      <c r="O30" s="11"/>
    </row>
    <row r="31" spans="1:15" ht="14.25" customHeight="1">
      <c r="A31" s="74"/>
      <c r="B31" s="79"/>
      <c r="C31" s="80"/>
      <c r="D31" s="43" t="s">
        <v>3</v>
      </c>
      <c r="E31" s="11"/>
      <c r="F31" s="14"/>
      <c r="G31" s="14"/>
      <c r="H31" s="14"/>
      <c r="I31" s="14"/>
      <c r="J31" s="14"/>
      <c r="K31" s="14"/>
      <c r="L31" s="14"/>
      <c r="M31" s="14"/>
      <c r="N31" s="14"/>
      <c r="O31" s="14"/>
    </row>
    <row r="32" spans="1:15" ht="82.5" customHeight="1">
      <c r="A32" s="74"/>
      <c r="B32" s="79"/>
      <c r="C32" s="80"/>
      <c r="D32" s="43" t="s">
        <v>86</v>
      </c>
      <c r="E32" s="11">
        <v>16</v>
      </c>
      <c r="F32" s="14">
        <v>14</v>
      </c>
      <c r="G32" s="14"/>
      <c r="H32" s="14"/>
      <c r="I32" s="14"/>
      <c r="J32" s="14"/>
      <c r="K32" s="14"/>
      <c r="L32" s="14"/>
      <c r="M32" s="14"/>
      <c r="N32" s="14"/>
      <c r="O32" s="14"/>
    </row>
    <row r="33" spans="1:15" ht="84.75" customHeight="1">
      <c r="A33" s="74"/>
      <c r="B33" s="76"/>
      <c r="C33" s="81"/>
      <c r="D33" s="42" t="s">
        <v>83</v>
      </c>
      <c r="E33" s="11">
        <f>E24</f>
        <v>20</v>
      </c>
      <c r="F33" s="11">
        <v>25</v>
      </c>
      <c r="G33" s="14"/>
      <c r="H33" s="14"/>
      <c r="I33" s="14"/>
      <c r="J33" s="14"/>
      <c r="K33" s="14"/>
      <c r="L33" s="14"/>
      <c r="M33" s="14"/>
      <c r="N33" s="14"/>
      <c r="O33" s="14"/>
    </row>
    <row r="34" spans="1:15" ht="24.95" customHeight="1">
      <c r="A34" s="82" t="s">
        <v>7</v>
      </c>
      <c r="B34" s="78" t="s">
        <v>90</v>
      </c>
      <c r="C34" s="78" t="s">
        <v>89</v>
      </c>
      <c r="D34" s="4" t="s">
        <v>20</v>
      </c>
      <c r="E34" s="11">
        <f>(E36/E37)*100</f>
        <v>75</v>
      </c>
      <c r="F34" s="11">
        <f t="shared" ref="F34" si="4">(F36/F37)*100</f>
        <v>78.571428571428569</v>
      </c>
      <c r="G34" s="11"/>
      <c r="H34" s="11"/>
      <c r="I34" s="11"/>
      <c r="J34" s="11"/>
      <c r="K34" s="11"/>
      <c r="L34" s="11"/>
      <c r="M34" s="11"/>
      <c r="N34" s="11"/>
      <c r="O34" s="11"/>
    </row>
    <row r="35" spans="1:15" ht="14.25" customHeight="1">
      <c r="A35" s="83"/>
      <c r="B35" s="79"/>
      <c r="C35" s="79"/>
      <c r="D35" s="43" t="s">
        <v>3</v>
      </c>
      <c r="E35" s="11"/>
      <c r="F35" s="14"/>
      <c r="G35" s="14"/>
      <c r="H35" s="14"/>
      <c r="I35" s="14"/>
      <c r="J35" s="14"/>
      <c r="K35" s="14"/>
      <c r="L35" s="14"/>
      <c r="M35" s="14"/>
      <c r="N35" s="14"/>
      <c r="O35" s="14"/>
    </row>
    <row r="36" spans="1:15" ht="82.5" customHeight="1">
      <c r="A36" s="83"/>
      <c r="B36" s="79"/>
      <c r="C36" s="79"/>
      <c r="D36" s="41" t="s">
        <v>88</v>
      </c>
      <c r="E36" s="11">
        <v>15</v>
      </c>
      <c r="F36" s="14">
        <v>11</v>
      </c>
      <c r="G36" s="14"/>
      <c r="H36" s="14"/>
      <c r="I36" s="14"/>
      <c r="J36" s="14"/>
      <c r="K36" s="14"/>
      <c r="L36" s="14"/>
      <c r="M36" s="14"/>
      <c r="N36" s="14"/>
      <c r="O36" s="14"/>
    </row>
    <row r="37" spans="1:15" ht="68.25" customHeight="1">
      <c r="A37" s="73"/>
      <c r="B37" s="76"/>
      <c r="C37" s="76"/>
      <c r="D37" s="42" t="s">
        <v>87</v>
      </c>
      <c r="E37" s="11">
        <v>20</v>
      </c>
      <c r="F37" s="14">
        <v>14</v>
      </c>
      <c r="G37" s="14"/>
      <c r="H37" s="14"/>
      <c r="I37" s="14"/>
      <c r="J37" s="14"/>
      <c r="K37" s="14"/>
      <c r="L37" s="14"/>
      <c r="M37" s="14"/>
      <c r="N37" s="14"/>
      <c r="O37" s="14"/>
    </row>
    <row r="38" spans="1:15" ht="30" customHeight="1">
      <c r="A38" s="74">
        <v>4</v>
      </c>
      <c r="B38" s="77" t="s">
        <v>91</v>
      </c>
      <c r="C38" s="77"/>
      <c r="D38" s="77"/>
      <c r="E38" s="11"/>
      <c r="F38" s="14"/>
      <c r="G38" s="14"/>
      <c r="H38" s="14"/>
      <c r="I38" s="14"/>
      <c r="J38" s="14"/>
      <c r="K38" s="14"/>
      <c r="L38" s="14"/>
      <c r="M38" s="14"/>
      <c r="N38" s="14"/>
      <c r="O38" s="14"/>
    </row>
    <row r="39" spans="1:15" ht="24.95" customHeight="1">
      <c r="A39" s="74"/>
      <c r="B39" s="77" t="s">
        <v>28</v>
      </c>
      <c r="C39" s="77"/>
      <c r="D39" s="77"/>
      <c r="E39" s="11"/>
      <c r="F39" s="11">
        <f>(F40+F44-F52-F56-F48)/5</f>
        <v>-16.834644007155635</v>
      </c>
      <c r="G39" s="11"/>
      <c r="H39" s="11"/>
      <c r="I39" s="11"/>
      <c r="J39" s="11"/>
      <c r="K39" s="11"/>
      <c r="L39" s="11"/>
      <c r="M39" s="11"/>
      <c r="N39" s="11"/>
      <c r="O39" s="11"/>
    </row>
    <row r="40" spans="1:15" ht="24.95" customHeight="1">
      <c r="A40" s="74" t="s">
        <v>30</v>
      </c>
      <c r="B40" s="75" t="s">
        <v>92</v>
      </c>
      <c r="C40" s="75" t="s">
        <v>93</v>
      </c>
      <c r="D40" s="4" t="s">
        <v>29</v>
      </c>
      <c r="E40" s="11">
        <f>(E42/E43)*100</f>
        <v>24</v>
      </c>
      <c r="F40" s="11">
        <f>(F42/F43)*100</f>
        <v>0</v>
      </c>
      <c r="G40" s="11"/>
      <c r="H40" s="11"/>
      <c r="I40" s="11"/>
      <c r="J40" s="11"/>
      <c r="K40" s="11"/>
      <c r="L40" s="11"/>
      <c r="M40" s="11"/>
      <c r="N40" s="11"/>
      <c r="O40" s="11"/>
    </row>
    <row r="41" spans="1:15" ht="15" customHeight="1">
      <c r="A41" s="74"/>
      <c r="B41" s="75"/>
      <c r="C41" s="75"/>
      <c r="D41" s="43" t="s">
        <v>3</v>
      </c>
      <c r="E41" s="11"/>
      <c r="F41" s="14"/>
      <c r="G41" s="14"/>
      <c r="H41" s="14"/>
      <c r="I41" s="14"/>
      <c r="J41" s="14"/>
      <c r="K41" s="14"/>
      <c r="L41" s="14"/>
      <c r="M41" s="14"/>
      <c r="N41" s="14"/>
      <c r="O41" s="14"/>
    </row>
    <row r="42" spans="1:15" ht="68.25" customHeight="1">
      <c r="A42" s="74"/>
      <c r="B42" s="75"/>
      <c r="C42" s="75"/>
      <c r="D42" s="43" t="s">
        <v>94</v>
      </c>
      <c r="E42" s="11">
        <v>12</v>
      </c>
      <c r="F42" s="14">
        <v>0</v>
      </c>
      <c r="G42" s="14"/>
      <c r="H42" s="14"/>
      <c r="I42" s="14"/>
      <c r="J42" s="14"/>
      <c r="K42" s="14"/>
      <c r="L42" s="14"/>
      <c r="M42" s="14"/>
      <c r="N42" s="14"/>
      <c r="O42" s="14"/>
    </row>
    <row r="43" spans="1:15" ht="82.5" customHeight="1">
      <c r="A43" s="74"/>
      <c r="B43" s="75"/>
      <c r="C43" s="75"/>
      <c r="D43" s="43" t="s">
        <v>95</v>
      </c>
      <c r="E43" s="11">
        <v>50</v>
      </c>
      <c r="F43" s="14">
        <v>43</v>
      </c>
      <c r="G43" s="14"/>
      <c r="H43" s="14"/>
      <c r="I43" s="14"/>
      <c r="J43" s="14"/>
      <c r="K43" s="14"/>
      <c r="L43" s="14"/>
      <c r="M43" s="14"/>
      <c r="N43" s="14"/>
      <c r="O43" s="14"/>
    </row>
    <row r="44" spans="1:15" ht="24.95" customHeight="1">
      <c r="A44" s="82" t="s">
        <v>31</v>
      </c>
      <c r="B44" s="78" t="s">
        <v>96</v>
      </c>
      <c r="C44" s="78" t="s">
        <v>97</v>
      </c>
      <c r="D44" s="4" t="s">
        <v>32</v>
      </c>
      <c r="E44" s="11">
        <f>(E46/E47)*100</f>
        <v>48</v>
      </c>
      <c r="F44" s="11">
        <f t="shared" ref="F44" si="5">(F46/F47)*100</f>
        <v>25.581395348837212</v>
      </c>
      <c r="G44" s="11"/>
      <c r="H44" s="11"/>
      <c r="I44" s="11"/>
      <c r="J44" s="11"/>
      <c r="K44" s="11"/>
      <c r="L44" s="11"/>
      <c r="M44" s="11"/>
      <c r="N44" s="11"/>
      <c r="O44" s="11"/>
    </row>
    <row r="45" spans="1:15" ht="15" customHeight="1">
      <c r="A45" s="83"/>
      <c r="B45" s="79"/>
      <c r="C45" s="79"/>
      <c r="D45" s="43" t="s">
        <v>3</v>
      </c>
      <c r="E45" s="11"/>
      <c r="F45" s="14"/>
      <c r="G45" s="14"/>
      <c r="H45" s="14"/>
      <c r="I45" s="14"/>
      <c r="J45" s="14"/>
      <c r="K45" s="14"/>
      <c r="L45" s="14"/>
      <c r="M45" s="14"/>
      <c r="N45" s="14"/>
      <c r="O45" s="14"/>
    </row>
    <row r="46" spans="1:15" ht="108.75" customHeight="1">
      <c r="A46" s="83"/>
      <c r="B46" s="79"/>
      <c r="C46" s="79"/>
      <c r="D46" s="43" t="s">
        <v>137</v>
      </c>
      <c r="E46" s="11">
        <v>24</v>
      </c>
      <c r="F46" s="14">
        <v>11</v>
      </c>
      <c r="G46" s="14"/>
      <c r="H46" s="14"/>
      <c r="I46" s="14"/>
      <c r="J46" s="14"/>
      <c r="K46" s="14"/>
      <c r="L46" s="14"/>
      <c r="M46" s="14"/>
      <c r="N46" s="14"/>
      <c r="O46" s="14"/>
    </row>
    <row r="47" spans="1:15" ht="135" customHeight="1">
      <c r="A47" s="73"/>
      <c r="B47" s="76"/>
      <c r="C47" s="76"/>
      <c r="D47" s="42" t="s">
        <v>98</v>
      </c>
      <c r="E47" s="11">
        <f>E43</f>
        <v>50</v>
      </c>
      <c r="F47" s="11">
        <v>43</v>
      </c>
      <c r="G47" s="14"/>
      <c r="H47" s="14"/>
      <c r="I47" s="14"/>
      <c r="J47" s="14"/>
      <c r="K47" s="14"/>
      <c r="L47" s="14"/>
      <c r="M47" s="14"/>
      <c r="N47" s="14"/>
      <c r="O47" s="14"/>
    </row>
    <row r="48" spans="1:15" s="32" customFormat="1" ht="23.25" customHeight="1">
      <c r="A48" s="84" t="s">
        <v>9</v>
      </c>
      <c r="B48" s="85" t="s">
        <v>33</v>
      </c>
      <c r="C48" s="86" t="s">
        <v>99</v>
      </c>
      <c r="D48" s="25" t="s">
        <v>34</v>
      </c>
      <c r="E48" s="24">
        <f>(E50/E51)</f>
        <v>20.833333333333332</v>
      </c>
      <c r="F48" s="24">
        <f>(F50/F51)</f>
        <v>14.384615384615385</v>
      </c>
      <c r="G48" s="24"/>
      <c r="H48" s="24"/>
      <c r="I48" s="24"/>
      <c r="J48" s="24"/>
      <c r="K48" s="24"/>
      <c r="L48" s="24"/>
      <c r="M48" s="24"/>
      <c r="N48" s="24"/>
      <c r="O48" s="24"/>
    </row>
    <row r="49" spans="1:15" s="32" customFormat="1" ht="23.25" customHeight="1">
      <c r="A49" s="84"/>
      <c r="B49" s="85"/>
      <c r="C49" s="87"/>
      <c r="D49" s="26" t="s">
        <v>3</v>
      </c>
      <c r="E49" s="24"/>
      <c r="F49" s="15"/>
      <c r="G49" s="15"/>
      <c r="H49" s="15"/>
      <c r="I49" s="15"/>
      <c r="J49" s="15"/>
      <c r="K49" s="15"/>
      <c r="L49" s="15"/>
      <c r="M49" s="15"/>
      <c r="N49" s="15"/>
      <c r="O49" s="15"/>
    </row>
    <row r="50" spans="1:15" s="32" customFormat="1" ht="71.25" customHeight="1">
      <c r="A50" s="84"/>
      <c r="B50" s="85"/>
      <c r="C50" s="87"/>
      <c r="D50" s="26" t="s">
        <v>100</v>
      </c>
      <c r="E50" s="24">
        <v>500</v>
      </c>
      <c r="F50" s="24">
        <v>187</v>
      </c>
      <c r="G50" s="15"/>
      <c r="H50" s="15"/>
      <c r="I50" s="15"/>
      <c r="J50" s="15"/>
      <c r="K50" s="15"/>
      <c r="L50" s="15"/>
      <c r="M50" s="15"/>
      <c r="N50" s="15"/>
      <c r="O50" s="15"/>
    </row>
    <row r="51" spans="1:15" s="32" customFormat="1" ht="88.5" customHeight="1">
      <c r="A51" s="84"/>
      <c r="B51" s="85"/>
      <c r="C51" s="88"/>
      <c r="D51" s="26" t="s">
        <v>13</v>
      </c>
      <c r="E51" s="24">
        <v>24</v>
      </c>
      <c r="F51" s="15">
        <v>13</v>
      </c>
      <c r="G51" s="15"/>
      <c r="H51" s="15"/>
      <c r="I51" s="15"/>
      <c r="J51" s="15"/>
      <c r="K51" s="15"/>
      <c r="L51" s="15"/>
      <c r="M51" s="15"/>
      <c r="N51" s="15"/>
      <c r="O51" s="15"/>
    </row>
    <row r="52" spans="1:15" s="32" customFormat="1" ht="20.25" customHeight="1">
      <c r="A52" s="89" t="s">
        <v>35</v>
      </c>
      <c r="B52" s="86" t="s">
        <v>8</v>
      </c>
      <c r="C52" s="86" t="s">
        <v>104</v>
      </c>
      <c r="D52" s="25" t="s">
        <v>36</v>
      </c>
      <c r="E52" s="24">
        <f>(E54/E55)</f>
        <v>41.666666666666664</v>
      </c>
      <c r="F52" s="24">
        <f>(F54/F55)</f>
        <v>93.5</v>
      </c>
      <c r="G52" s="24"/>
      <c r="H52" s="24"/>
      <c r="I52" s="24"/>
      <c r="J52" s="24"/>
      <c r="K52" s="24"/>
      <c r="L52" s="24"/>
      <c r="M52" s="24"/>
      <c r="N52" s="24"/>
      <c r="O52" s="24"/>
    </row>
    <row r="53" spans="1:15" s="32" customFormat="1" ht="15.75" customHeight="1">
      <c r="A53" s="90"/>
      <c r="B53" s="87"/>
      <c r="C53" s="87"/>
      <c r="D53" s="26" t="s">
        <v>3</v>
      </c>
      <c r="E53" s="24"/>
      <c r="F53" s="15"/>
      <c r="G53" s="15"/>
      <c r="H53" s="15"/>
      <c r="I53" s="15"/>
      <c r="J53" s="15"/>
      <c r="K53" s="15"/>
      <c r="L53" s="15"/>
      <c r="M53" s="15"/>
      <c r="N53" s="15"/>
      <c r="O53" s="15"/>
    </row>
    <row r="54" spans="1:15" s="32" customFormat="1" ht="49.5" customHeight="1">
      <c r="A54" s="90"/>
      <c r="B54" s="87"/>
      <c r="C54" s="87"/>
      <c r="D54" s="26" t="s">
        <v>101</v>
      </c>
      <c r="E54" s="24">
        <f>E50</f>
        <v>500</v>
      </c>
      <c r="F54" s="24">
        <v>187</v>
      </c>
      <c r="G54" s="15"/>
      <c r="H54" s="15"/>
      <c r="I54" s="15"/>
      <c r="J54" s="15"/>
      <c r="K54" s="15"/>
      <c r="L54" s="15"/>
      <c r="M54" s="15"/>
      <c r="N54" s="15"/>
      <c r="O54" s="15"/>
    </row>
    <row r="55" spans="1:15" s="32" customFormat="1" ht="66" customHeight="1">
      <c r="A55" s="90"/>
      <c r="B55" s="87"/>
      <c r="C55" s="87"/>
      <c r="D55" s="26" t="s">
        <v>102</v>
      </c>
      <c r="E55" s="24">
        <v>12</v>
      </c>
      <c r="F55" s="15">
        <v>2</v>
      </c>
      <c r="G55" s="15"/>
      <c r="H55" s="15"/>
      <c r="I55" s="15"/>
      <c r="J55" s="15"/>
      <c r="K55" s="15"/>
      <c r="L55" s="15"/>
      <c r="M55" s="15"/>
      <c r="N55" s="15"/>
      <c r="O55" s="15"/>
    </row>
    <row r="56" spans="1:15" s="32" customFormat="1" ht="20.25" customHeight="1">
      <c r="A56" s="90" t="s">
        <v>37</v>
      </c>
      <c r="B56" s="85" t="s">
        <v>10</v>
      </c>
      <c r="C56" s="86" t="s">
        <v>103</v>
      </c>
      <c r="D56" s="25" t="s">
        <v>38</v>
      </c>
      <c r="E56" s="24">
        <f>E58/((E59+E60)*25)</f>
        <v>1.4285714285714286</v>
      </c>
      <c r="F56" s="24">
        <f>F58/((F59+F60)*25)</f>
        <v>1.87</v>
      </c>
      <c r="G56" s="24"/>
      <c r="H56" s="24"/>
      <c r="I56" s="24"/>
      <c r="J56" s="24"/>
      <c r="K56" s="24"/>
      <c r="L56" s="24"/>
      <c r="M56" s="24"/>
      <c r="N56" s="24"/>
      <c r="O56" s="24"/>
    </row>
    <row r="57" spans="1:15" s="32" customFormat="1" ht="14.25" customHeight="1">
      <c r="A57" s="90"/>
      <c r="B57" s="85"/>
      <c r="C57" s="87"/>
      <c r="D57" s="26" t="s">
        <v>3</v>
      </c>
      <c r="E57" s="24"/>
      <c r="F57" s="15"/>
      <c r="G57" s="15"/>
      <c r="H57" s="15"/>
      <c r="I57" s="15"/>
      <c r="J57" s="15"/>
      <c r="K57" s="15"/>
      <c r="L57" s="15"/>
      <c r="M57" s="15"/>
      <c r="N57" s="15"/>
      <c r="O57" s="15"/>
    </row>
    <row r="58" spans="1:15" s="32" customFormat="1" ht="49.5" customHeight="1">
      <c r="A58" s="90"/>
      <c r="B58" s="85"/>
      <c r="C58" s="87"/>
      <c r="D58" s="26" t="s">
        <v>100</v>
      </c>
      <c r="E58" s="24">
        <f>E50</f>
        <v>500</v>
      </c>
      <c r="F58" s="24">
        <v>187</v>
      </c>
      <c r="G58" s="15"/>
      <c r="H58" s="15"/>
      <c r="I58" s="15"/>
      <c r="J58" s="15"/>
      <c r="K58" s="15"/>
      <c r="L58" s="15"/>
      <c r="M58" s="15"/>
      <c r="N58" s="15"/>
      <c r="O58" s="15"/>
    </row>
    <row r="59" spans="1:15" s="32" customFormat="1" ht="65.25" customHeight="1">
      <c r="A59" s="90"/>
      <c r="B59" s="85"/>
      <c r="C59" s="87"/>
      <c r="D59" s="26" t="s">
        <v>105</v>
      </c>
      <c r="E59" s="24">
        <v>12</v>
      </c>
      <c r="F59" s="15">
        <v>2</v>
      </c>
      <c r="G59" s="15"/>
      <c r="H59" s="15"/>
      <c r="I59" s="15"/>
      <c r="J59" s="15"/>
      <c r="K59" s="15"/>
      <c r="L59" s="15"/>
      <c r="M59" s="15"/>
      <c r="N59" s="15"/>
      <c r="O59" s="15"/>
    </row>
    <row r="60" spans="1:15" s="32" customFormat="1" ht="69" customHeight="1">
      <c r="A60" s="91"/>
      <c r="B60" s="85"/>
      <c r="C60" s="88"/>
      <c r="D60" s="26" t="s">
        <v>106</v>
      </c>
      <c r="E60" s="24">
        <v>2</v>
      </c>
      <c r="F60" s="15">
        <v>2</v>
      </c>
      <c r="G60" s="15"/>
      <c r="H60" s="15"/>
      <c r="I60" s="15"/>
      <c r="J60" s="15"/>
      <c r="K60" s="15"/>
      <c r="L60" s="15"/>
      <c r="M60" s="15"/>
      <c r="N60" s="15"/>
      <c r="O60" s="15"/>
    </row>
    <row r="61" spans="1:15" ht="19.5" customHeight="1">
      <c r="A61" s="74" t="s">
        <v>39</v>
      </c>
      <c r="B61" s="92" t="s">
        <v>41</v>
      </c>
      <c r="C61" s="93"/>
      <c r="D61" s="94"/>
      <c r="E61" s="11"/>
      <c r="F61" s="14"/>
      <c r="G61" s="14"/>
      <c r="H61" s="14"/>
      <c r="I61" s="14"/>
      <c r="J61" s="14"/>
      <c r="K61" s="14"/>
      <c r="L61" s="14"/>
      <c r="M61" s="14"/>
      <c r="N61" s="14"/>
      <c r="O61" s="14"/>
    </row>
    <row r="62" spans="1:15" ht="19.5" customHeight="1">
      <c r="A62" s="74"/>
      <c r="B62" s="95"/>
      <c r="C62" s="96"/>
      <c r="D62" s="97"/>
      <c r="E62" s="11">
        <f>E63+E67+E71</f>
        <v>51</v>
      </c>
      <c r="F62" s="11">
        <f t="shared" ref="F62" si="6">F63+F67+F71</f>
        <v>114.43850267379679</v>
      </c>
      <c r="G62" s="11"/>
      <c r="H62" s="11"/>
      <c r="I62" s="11"/>
      <c r="J62" s="11"/>
      <c r="K62" s="11"/>
      <c r="L62" s="11"/>
      <c r="M62" s="11"/>
      <c r="N62" s="11"/>
      <c r="O62" s="11"/>
    </row>
    <row r="63" spans="1:15" ht="24.95" customHeight="1">
      <c r="A63" s="74" t="s">
        <v>40</v>
      </c>
      <c r="B63" s="75" t="s">
        <v>42</v>
      </c>
      <c r="C63" s="75" t="s">
        <v>107</v>
      </c>
      <c r="D63" s="4" t="s">
        <v>43</v>
      </c>
      <c r="E63" s="11">
        <f>(E65/E66)*100</f>
        <v>25</v>
      </c>
      <c r="F63" s="11">
        <f>(F65/F66)*100</f>
        <v>90.909090909090907</v>
      </c>
      <c r="G63" s="11"/>
      <c r="H63" s="11"/>
      <c r="I63" s="11"/>
      <c r="J63" s="11"/>
      <c r="K63" s="11"/>
      <c r="L63" s="11"/>
      <c r="M63" s="11"/>
      <c r="N63" s="11"/>
      <c r="O63" s="11"/>
    </row>
    <row r="64" spans="1:15" ht="16.5" customHeight="1">
      <c r="A64" s="74"/>
      <c r="B64" s="75"/>
      <c r="C64" s="75"/>
      <c r="D64" s="43" t="s">
        <v>3</v>
      </c>
      <c r="E64" s="11"/>
      <c r="F64" s="14"/>
      <c r="G64" s="14"/>
      <c r="H64" s="14"/>
      <c r="I64" s="14"/>
      <c r="J64" s="14"/>
      <c r="K64" s="14"/>
      <c r="L64" s="14"/>
      <c r="M64" s="14"/>
      <c r="N64" s="14"/>
      <c r="O64" s="14"/>
    </row>
    <row r="65" spans="1:15" ht="39" customHeight="1">
      <c r="A65" s="74"/>
      <c r="B65" s="75"/>
      <c r="C65" s="75"/>
      <c r="D65" s="43" t="s">
        <v>11</v>
      </c>
      <c r="E65" s="11">
        <v>125</v>
      </c>
      <c r="F65" s="14">
        <v>170</v>
      </c>
      <c r="G65" s="14"/>
      <c r="H65" s="14"/>
      <c r="I65" s="14"/>
      <c r="J65" s="14"/>
      <c r="K65" s="14"/>
      <c r="L65" s="14"/>
      <c r="M65" s="14"/>
      <c r="N65" s="14"/>
      <c r="O65" s="14"/>
    </row>
    <row r="66" spans="1:15" ht="54.75" customHeight="1">
      <c r="A66" s="74"/>
      <c r="B66" s="75"/>
      <c r="C66" s="75"/>
      <c r="D66" s="43" t="s">
        <v>108</v>
      </c>
      <c r="E66" s="11">
        <f>E50</f>
        <v>500</v>
      </c>
      <c r="F66" s="11">
        <v>187</v>
      </c>
      <c r="G66" s="14"/>
      <c r="H66" s="14"/>
      <c r="I66" s="14"/>
      <c r="J66" s="14"/>
      <c r="K66" s="14"/>
      <c r="L66" s="14"/>
      <c r="M66" s="14"/>
      <c r="N66" s="14"/>
      <c r="O66" s="14"/>
    </row>
    <row r="67" spans="1:15" ht="27.75" customHeight="1">
      <c r="A67" s="82" t="s">
        <v>44</v>
      </c>
      <c r="B67" s="78" t="s">
        <v>45</v>
      </c>
      <c r="C67" s="78" t="s">
        <v>110</v>
      </c>
      <c r="D67" s="4" t="s">
        <v>46</v>
      </c>
      <c r="E67" s="11">
        <f>(E69/E70)*100</f>
        <v>16</v>
      </c>
      <c r="F67" s="11">
        <f>(F69/F70)*100</f>
        <v>23.52941176470588</v>
      </c>
      <c r="G67" s="11"/>
      <c r="H67" s="11"/>
      <c r="I67" s="11"/>
      <c r="J67" s="11"/>
      <c r="K67" s="11"/>
      <c r="L67" s="11"/>
      <c r="M67" s="11"/>
      <c r="N67" s="11"/>
      <c r="O67" s="11"/>
    </row>
    <row r="68" spans="1:15" ht="17.25" customHeight="1">
      <c r="A68" s="83"/>
      <c r="B68" s="79"/>
      <c r="C68" s="79"/>
      <c r="D68" s="43" t="s">
        <v>3</v>
      </c>
      <c r="E68" s="11"/>
      <c r="F68" s="14"/>
      <c r="G68" s="14"/>
      <c r="H68" s="14"/>
      <c r="I68" s="14"/>
      <c r="J68" s="14"/>
      <c r="K68" s="14"/>
      <c r="L68" s="14"/>
      <c r="M68" s="14"/>
      <c r="N68" s="14"/>
      <c r="O68" s="14"/>
    </row>
    <row r="69" spans="1:15" ht="69.75" customHeight="1">
      <c r="A69" s="83"/>
      <c r="B69" s="79"/>
      <c r="C69" s="79"/>
      <c r="D69" s="43" t="s">
        <v>47</v>
      </c>
      <c r="E69" s="11">
        <v>80</v>
      </c>
      <c r="F69" s="14">
        <v>44</v>
      </c>
      <c r="G69" s="14"/>
      <c r="H69" s="14"/>
      <c r="I69" s="14"/>
      <c r="J69" s="14"/>
      <c r="K69" s="14"/>
      <c r="L69" s="14"/>
      <c r="M69" s="14"/>
      <c r="N69" s="14"/>
      <c r="O69" s="14"/>
    </row>
    <row r="70" spans="1:15" ht="56.25" customHeight="1">
      <c r="A70" s="73"/>
      <c r="B70" s="76"/>
      <c r="C70" s="76"/>
      <c r="D70" s="43" t="s">
        <v>108</v>
      </c>
      <c r="E70" s="11">
        <f>E50</f>
        <v>500</v>
      </c>
      <c r="F70" s="11">
        <v>187</v>
      </c>
      <c r="G70" s="14"/>
      <c r="H70" s="14"/>
      <c r="I70" s="14"/>
      <c r="J70" s="14"/>
      <c r="K70" s="14"/>
      <c r="L70" s="14"/>
      <c r="M70" s="14"/>
      <c r="N70" s="14"/>
      <c r="O70" s="14"/>
    </row>
    <row r="71" spans="1:15" ht="24.95" customHeight="1">
      <c r="A71" s="74" t="s">
        <v>48</v>
      </c>
      <c r="B71" s="75" t="s">
        <v>111</v>
      </c>
      <c r="C71" s="75"/>
      <c r="D71" s="43" t="s">
        <v>49</v>
      </c>
      <c r="E71" s="11">
        <v>10</v>
      </c>
      <c r="F71" s="14">
        <v>0</v>
      </c>
      <c r="G71" s="14"/>
      <c r="H71" s="14"/>
      <c r="I71" s="14"/>
      <c r="J71" s="14"/>
      <c r="K71" s="14"/>
      <c r="L71" s="14"/>
      <c r="M71" s="14"/>
      <c r="N71" s="14"/>
      <c r="O71" s="14"/>
    </row>
    <row r="72" spans="1:15" ht="39" customHeight="1">
      <c r="A72" s="74"/>
      <c r="B72" s="75"/>
      <c r="C72" s="75"/>
      <c r="D72" s="43" t="s">
        <v>50</v>
      </c>
      <c r="E72" s="12" t="s">
        <v>14</v>
      </c>
      <c r="F72" s="12"/>
      <c r="G72" s="14"/>
      <c r="H72" s="14"/>
      <c r="I72" s="14"/>
      <c r="J72" s="14"/>
      <c r="K72" s="14"/>
      <c r="L72" s="14"/>
      <c r="M72" s="14"/>
      <c r="N72" s="14"/>
      <c r="O72" s="14"/>
    </row>
    <row r="73" spans="1:15" ht="64.5" customHeight="1">
      <c r="A73" s="74"/>
      <c r="B73" s="75"/>
      <c r="C73" s="75"/>
      <c r="D73" s="43" t="s">
        <v>51</v>
      </c>
      <c r="E73" s="12" t="s">
        <v>14</v>
      </c>
      <c r="F73" s="12"/>
      <c r="G73" s="14"/>
      <c r="H73" s="14"/>
      <c r="I73" s="14"/>
      <c r="J73" s="14"/>
      <c r="K73" s="14"/>
      <c r="L73" s="14"/>
      <c r="M73" s="14"/>
      <c r="N73" s="14"/>
      <c r="O73" s="14"/>
    </row>
    <row r="74" spans="1:15" ht="50.25" customHeight="1">
      <c r="A74" s="74"/>
      <c r="B74" s="75"/>
      <c r="C74" s="75"/>
      <c r="D74" s="43" t="s">
        <v>52</v>
      </c>
      <c r="E74" s="12" t="s">
        <v>14</v>
      </c>
      <c r="F74" s="12"/>
      <c r="G74" s="14"/>
      <c r="H74" s="14"/>
      <c r="I74" s="14"/>
      <c r="J74" s="14"/>
      <c r="K74" s="14"/>
      <c r="L74" s="14"/>
      <c r="M74" s="14"/>
      <c r="N74" s="14"/>
      <c r="O74" s="14"/>
    </row>
    <row r="75" spans="1:15" ht="24.95" customHeight="1">
      <c r="A75" s="74"/>
      <c r="B75" s="75"/>
      <c r="C75" s="75"/>
      <c r="D75" s="43" t="s">
        <v>54</v>
      </c>
      <c r="E75" s="11"/>
      <c r="F75" s="14">
        <v>0</v>
      </c>
      <c r="G75" s="14"/>
      <c r="H75" s="14"/>
      <c r="I75" s="14"/>
      <c r="J75" s="14"/>
      <c r="K75" s="14"/>
      <c r="L75" s="14"/>
      <c r="M75" s="14"/>
      <c r="N75" s="14"/>
      <c r="O75" s="14"/>
    </row>
    <row r="76" spans="1:15" ht="134.25" customHeight="1">
      <c r="A76" s="74"/>
      <c r="B76" s="75"/>
      <c r="C76" s="75"/>
      <c r="D76" s="43" t="s">
        <v>53</v>
      </c>
      <c r="E76" s="11"/>
      <c r="F76" s="14"/>
      <c r="G76" s="14"/>
      <c r="H76" s="14"/>
      <c r="I76" s="14"/>
      <c r="J76" s="14"/>
      <c r="K76" s="14"/>
      <c r="L76" s="14"/>
      <c r="M76" s="14"/>
      <c r="N76" s="14"/>
      <c r="O76" s="14"/>
    </row>
    <row r="77" spans="1:15" ht="23.25" customHeight="1">
      <c r="A77" s="74" t="s">
        <v>55</v>
      </c>
      <c r="B77" s="98" t="s">
        <v>112</v>
      </c>
      <c r="C77" s="98" t="s">
        <v>113</v>
      </c>
      <c r="D77" s="4" t="s">
        <v>56</v>
      </c>
      <c r="E77" s="11">
        <f>(E79/E80)/2</f>
        <v>40</v>
      </c>
      <c r="F77" s="11">
        <f>F79/F80</f>
        <v>4.1333333333333337</v>
      </c>
      <c r="G77" s="11"/>
      <c r="H77" s="11"/>
      <c r="I77" s="11"/>
      <c r="J77" s="11"/>
      <c r="K77" s="11"/>
      <c r="L77" s="11"/>
      <c r="M77" s="11"/>
      <c r="N77" s="11"/>
      <c r="O77" s="11"/>
    </row>
    <row r="78" spans="1:15" ht="14.25" customHeight="1">
      <c r="A78" s="74"/>
      <c r="B78" s="99"/>
      <c r="C78" s="99"/>
      <c r="D78" s="43" t="s">
        <v>3</v>
      </c>
      <c r="E78" s="11"/>
      <c r="F78" s="14"/>
      <c r="G78" s="14"/>
      <c r="H78" s="14"/>
      <c r="I78" s="14"/>
      <c r="J78" s="14"/>
      <c r="K78" s="14"/>
      <c r="L78" s="14"/>
      <c r="M78" s="14"/>
      <c r="N78" s="14"/>
      <c r="O78" s="14"/>
    </row>
    <row r="79" spans="1:15" ht="69.75" customHeight="1">
      <c r="A79" s="74"/>
      <c r="B79" s="99"/>
      <c r="C79" s="99"/>
      <c r="D79" s="33" t="s">
        <v>114</v>
      </c>
      <c r="E79" s="11">
        <v>2000</v>
      </c>
      <c r="F79" s="14">
        <v>12.4</v>
      </c>
      <c r="G79" s="14"/>
      <c r="H79" s="14"/>
      <c r="I79" s="14"/>
      <c r="J79" s="14"/>
      <c r="K79" s="14"/>
      <c r="L79" s="14"/>
      <c r="M79" s="14"/>
      <c r="N79" s="14"/>
      <c r="O79" s="14"/>
    </row>
    <row r="80" spans="1:15" ht="53.25" customHeight="1">
      <c r="A80" s="82"/>
      <c r="B80" s="100"/>
      <c r="C80" s="100"/>
      <c r="D80" s="43" t="s">
        <v>115</v>
      </c>
      <c r="E80" s="11">
        <v>25</v>
      </c>
      <c r="F80" s="14">
        <v>3</v>
      </c>
      <c r="G80" s="14"/>
      <c r="H80" s="14"/>
      <c r="I80" s="14"/>
      <c r="J80" s="14"/>
      <c r="K80" s="14"/>
      <c r="L80" s="14"/>
      <c r="M80" s="14"/>
      <c r="N80" s="14"/>
      <c r="O80" s="14"/>
    </row>
    <row r="81" spans="1:15" ht="20.25" customHeight="1">
      <c r="A81" s="30" t="s">
        <v>57</v>
      </c>
      <c r="B81" s="101" t="s">
        <v>116</v>
      </c>
      <c r="C81" s="78" t="s">
        <v>116</v>
      </c>
      <c r="D81" s="4" t="s">
        <v>58</v>
      </c>
      <c r="E81" s="28"/>
      <c r="F81" s="14">
        <f>F83/F84</f>
        <v>0.83962614832390337</v>
      </c>
      <c r="G81" s="14"/>
      <c r="H81" s="14"/>
      <c r="I81" s="14"/>
      <c r="J81" s="14"/>
      <c r="K81" s="14"/>
      <c r="L81" s="14"/>
      <c r="M81" s="14"/>
      <c r="N81" s="14"/>
      <c r="O81" s="14"/>
    </row>
    <row r="82" spans="1:15" ht="13.5" customHeight="1">
      <c r="A82" s="31"/>
      <c r="B82" s="102"/>
      <c r="C82" s="79"/>
      <c r="D82" s="43" t="s">
        <v>3</v>
      </c>
      <c r="E82" s="28"/>
      <c r="F82" s="14"/>
      <c r="G82" s="14"/>
      <c r="H82" s="14"/>
      <c r="I82" s="14"/>
      <c r="J82" s="14"/>
      <c r="K82" s="14"/>
      <c r="L82" s="14"/>
      <c r="M82" s="14"/>
      <c r="N82" s="14"/>
      <c r="O82" s="14"/>
    </row>
    <row r="83" spans="1:15" ht="57" customHeight="1">
      <c r="A83" s="31"/>
      <c r="B83" s="102"/>
      <c r="C83" s="79"/>
      <c r="D83" s="43" t="s">
        <v>117</v>
      </c>
      <c r="E83" s="28"/>
      <c r="F83" s="14">
        <v>27601.87</v>
      </c>
      <c r="G83" s="14"/>
      <c r="H83" s="14"/>
      <c r="I83" s="14"/>
      <c r="J83" s="14"/>
      <c r="K83" s="14"/>
      <c r="L83" s="14"/>
      <c r="M83" s="14"/>
      <c r="N83" s="14"/>
      <c r="O83" s="14"/>
    </row>
    <row r="84" spans="1:15" ht="31.5" customHeight="1">
      <c r="A84" s="31"/>
      <c r="B84" s="102"/>
      <c r="C84" s="76"/>
      <c r="D84" s="43" t="s">
        <v>118</v>
      </c>
      <c r="E84" s="28"/>
      <c r="F84" s="39">
        <v>32874</v>
      </c>
      <c r="G84" s="39"/>
      <c r="H84" s="39"/>
      <c r="I84" s="39"/>
      <c r="J84" s="14"/>
      <c r="K84" s="14"/>
      <c r="L84" s="14"/>
      <c r="M84" s="14"/>
      <c r="N84" s="14"/>
      <c r="O84" s="14"/>
    </row>
    <row r="85" spans="1:15">
      <c r="A85" s="29"/>
      <c r="B85" s="9"/>
      <c r="C85" s="9"/>
      <c r="D85" s="8" t="s">
        <v>15</v>
      </c>
      <c r="E85" s="11" t="e">
        <f>E15+#REF!+E21-#REF!+E40+E62+E77</f>
        <v>#REF!</v>
      </c>
      <c r="F85" s="11">
        <f>F81+F77+F62+F39+F21+F15+F12</f>
        <v>258.21967529115557</v>
      </c>
      <c r="G85" s="11"/>
      <c r="H85" s="11"/>
      <c r="I85" s="11"/>
      <c r="J85" s="11"/>
      <c r="K85" s="11"/>
      <c r="L85" s="11"/>
      <c r="M85" s="11"/>
      <c r="N85" s="11"/>
      <c r="O85" s="11"/>
    </row>
    <row r="86" spans="1:15">
      <c r="A86" s="64" t="s">
        <v>60</v>
      </c>
      <c r="B86" s="65"/>
      <c r="C86" s="65"/>
      <c r="D86" s="66"/>
      <c r="E86" s="11"/>
      <c r="F86" s="14">
        <v>1</v>
      </c>
      <c r="G86" s="14"/>
      <c r="H86" s="14"/>
      <c r="I86" s="14"/>
      <c r="J86" s="14"/>
      <c r="K86" s="14"/>
      <c r="L86" s="14"/>
      <c r="M86" s="14"/>
      <c r="N86" s="14"/>
      <c r="O86" s="14"/>
    </row>
    <row r="87" spans="1:15">
      <c r="A87" s="64" t="s">
        <v>119</v>
      </c>
      <c r="B87" s="65"/>
      <c r="C87" s="65"/>
      <c r="D87" s="66"/>
      <c r="E87" s="11"/>
      <c r="F87" s="14">
        <v>5</v>
      </c>
      <c r="G87" s="14"/>
      <c r="H87" s="14"/>
      <c r="I87" s="14"/>
      <c r="J87" s="14"/>
      <c r="K87" s="14"/>
      <c r="L87" s="14"/>
      <c r="M87" s="14"/>
      <c r="N87" s="14"/>
      <c r="O87" s="14"/>
    </row>
    <row r="88" spans="1:15" ht="33.75" customHeight="1">
      <c r="A88" s="64" t="s">
        <v>136</v>
      </c>
      <c r="B88" s="65"/>
      <c r="C88" s="65"/>
      <c r="D88" s="66"/>
      <c r="E88" s="5"/>
      <c r="F88" s="14">
        <v>5</v>
      </c>
      <c r="G88" s="14"/>
      <c r="H88" s="14"/>
      <c r="I88" s="14"/>
      <c r="J88" s="14"/>
      <c r="K88" s="14"/>
      <c r="L88" s="14"/>
      <c r="M88" s="14"/>
      <c r="N88" s="14"/>
      <c r="O88" s="14"/>
    </row>
    <row r="89" spans="1:15">
      <c r="A89" s="27"/>
    </row>
    <row r="90" spans="1:15">
      <c r="A90" s="27"/>
      <c r="B90" s="3" t="s">
        <v>22</v>
      </c>
      <c r="C90" s="3" t="s">
        <v>23</v>
      </c>
      <c r="D90" s="3" t="s">
        <v>120</v>
      </c>
    </row>
    <row r="91" spans="1:15">
      <c r="A91" s="27"/>
      <c r="I91" s="3">
        <f>SUM(F88:I88)</f>
        <v>5</v>
      </c>
    </row>
    <row r="92" spans="1:15">
      <c r="A92" s="27"/>
      <c r="B92" s="3" t="s">
        <v>24</v>
      </c>
      <c r="C92" s="3" t="s">
        <v>23</v>
      </c>
      <c r="D92" s="3" t="s">
        <v>121</v>
      </c>
    </row>
    <row r="93" spans="1:15">
      <c r="A93" s="27"/>
    </row>
    <row r="94" spans="1:15">
      <c r="A94" s="27"/>
      <c r="C94" s="3" t="s">
        <v>23</v>
      </c>
      <c r="D94" s="3" t="s">
        <v>126</v>
      </c>
    </row>
    <row r="95" spans="1:15">
      <c r="A95" s="27"/>
    </row>
    <row r="96" spans="1:15">
      <c r="A96" s="27"/>
      <c r="C96" s="3" t="s">
        <v>23</v>
      </c>
      <c r="D96" s="3" t="s">
        <v>124</v>
      </c>
    </row>
    <row r="97" spans="1:5">
      <c r="A97" s="27"/>
    </row>
    <row r="98" spans="1:5">
      <c r="A98" s="27"/>
      <c r="C98" s="3" t="s">
        <v>23</v>
      </c>
      <c r="D98" s="3" t="s">
        <v>122</v>
      </c>
    </row>
    <row r="99" spans="1:5">
      <c r="A99" s="27"/>
    </row>
    <row r="100" spans="1:5">
      <c r="A100" s="27"/>
      <c r="C100" s="3" t="s">
        <v>23</v>
      </c>
      <c r="D100" s="3" t="s">
        <v>123</v>
      </c>
    </row>
    <row r="101" spans="1:5">
      <c r="A101" s="27"/>
    </row>
    <row r="102" spans="1:5">
      <c r="A102" s="27"/>
      <c r="C102" s="3" t="s">
        <v>23</v>
      </c>
      <c r="D102" s="3" t="s">
        <v>125</v>
      </c>
    </row>
    <row r="103" spans="1:5">
      <c r="A103" s="27"/>
    </row>
    <row r="104" spans="1:5">
      <c r="A104" s="27"/>
      <c r="B104" s="2"/>
      <c r="E104" s="3"/>
    </row>
    <row r="105" spans="1:5">
      <c r="B105" s="2"/>
      <c r="E105" s="3"/>
    </row>
    <row r="106" spans="1:5">
      <c r="B106" s="2"/>
      <c r="E106" s="3"/>
    </row>
    <row r="107" spans="1:5">
      <c r="B107" s="2"/>
      <c r="E107" s="3"/>
    </row>
    <row r="108" spans="1:5">
      <c r="B108" s="2"/>
      <c r="E108" s="3"/>
    </row>
  </sheetData>
  <mergeCells count="73">
    <mergeCell ref="A6:D6"/>
    <mergeCell ref="B1:O1"/>
    <mergeCell ref="A2:O2"/>
    <mergeCell ref="A3:D3"/>
    <mergeCell ref="A4:D4"/>
    <mergeCell ref="A5:O5"/>
    <mergeCell ref="A7:D7"/>
    <mergeCell ref="A8:D8"/>
    <mergeCell ref="F8:I8"/>
    <mergeCell ref="A10:A11"/>
    <mergeCell ref="B10:B11"/>
    <mergeCell ref="C10:C11"/>
    <mergeCell ref="D10:D11"/>
    <mergeCell ref="E10:E11"/>
    <mergeCell ref="F10:O10"/>
    <mergeCell ref="A12:A14"/>
    <mergeCell ref="B12:B14"/>
    <mergeCell ref="C12:C14"/>
    <mergeCell ref="A15:A19"/>
    <mergeCell ref="B15:B19"/>
    <mergeCell ref="C15:C19"/>
    <mergeCell ref="A20:A21"/>
    <mergeCell ref="B20:D20"/>
    <mergeCell ref="B21:D21"/>
    <mergeCell ref="A22:A25"/>
    <mergeCell ref="B22:B25"/>
    <mergeCell ref="C22:C25"/>
    <mergeCell ref="A26:A29"/>
    <mergeCell ref="B26:B29"/>
    <mergeCell ref="C26:C29"/>
    <mergeCell ref="A30:A33"/>
    <mergeCell ref="B30:B33"/>
    <mergeCell ref="C30:C33"/>
    <mergeCell ref="A34:A37"/>
    <mergeCell ref="B34:B37"/>
    <mergeCell ref="C34:C37"/>
    <mergeCell ref="A38:A39"/>
    <mergeCell ref="B38:D38"/>
    <mergeCell ref="B39:D39"/>
    <mergeCell ref="A40:A43"/>
    <mergeCell ref="B40:B43"/>
    <mergeCell ref="C40:C43"/>
    <mergeCell ref="A44:A47"/>
    <mergeCell ref="B44:B47"/>
    <mergeCell ref="C44:C47"/>
    <mergeCell ref="A63:A66"/>
    <mergeCell ref="B63:B66"/>
    <mergeCell ref="C63:C66"/>
    <mergeCell ref="A48:A51"/>
    <mergeCell ref="B48:B51"/>
    <mergeCell ref="C48:C51"/>
    <mergeCell ref="A52:A55"/>
    <mergeCell ref="B52:B55"/>
    <mergeCell ref="C52:C55"/>
    <mergeCell ref="A56:A60"/>
    <mergeCell ref="B56:B60"/>
    <mergeCell ref="C56:C60"/>
    <mergeCell ref="A61:A62"/>
    <mergeCell ref="B61:D62"/>
    <mergeCell ref="A67:A70"/>
    <mergeCell ref="B67:B70"/>
    <mergeCell ref="C67:C70"/>
    <mergeCell ref="A71:A76"/>
    <mergeCell ref="B71:B76"/>
    <mergeCell ref="C71:C76"/>
    <mergeCell ref="A87:D87"/>
    <mergeCell ref="A88:D88"/>
    <mergeCell ref="A77:A80"/>
    <mergeCell ref="B77:B80"/>
    <mergeCell ref="C77:C80"/>
    <mergeCell ref="B81:B84"/>
    <mergeCell ref="C81:C84"/>
    <mergeCell ref="A86:D86"/>
  </mergeCells>
  <pageMargins left="0.70866141732283472" right="0.70866141732283472" top="0.74803149606299213" bottom="0.74803149606299213" header="0.31496062992125984" footer="0.31496062992125984"/>
  <pageSetup paperSize="9" scale="57" orientation="landscape" r:id="rId1"/>
</worksheet>
</file>

<file path=xl/worksheets/sheet5.xml><?xml version="1.0" encoding="utf-8"?>
<worksheet xmlns="http://schemas.openxmlformats.org/spreadsheetml/2006/main" xmlns:r="http://schemas.openxmlformats.org/officeDocument/2006/relationships">
  <sheetPr>
    <tabColor theme="5" tint="0.39997558519241921"/>
  </sheetPr>
  <dimension ref="A1:O107"/>
  <sheetViews>
    <sheetView topLeftCell="A88" zoomScale="80" zoomScaleNormal="80" workbookViewId="0">
      <selection activeCell="O102" sqref="O102"/>
    </sheetView>
  </sheetViews>
  <sheetFormatPr defaultRowHeight="15.75"/>
  <cols>
    <col min="1" max="1" width="4.7109375" style="7" customWidth="1"/>
    <col min="2" max="2" width="28.42578125" style="3" customWidth="1"/>
    <col min="3" max="3" width="36.7109375" style="3" customWidth="1"/>
    <col min="4" max="4" width="57.5703125" style="3" customWidth="1"/>
    <col min="5" max="5" width="9.85546875" style="2" hidden="1" customWidth="1"/>
    <col min="6" max="6" width="9.140625" style="3" customWidth="1"/>
    <col min="7" max="7" width="8.5703125" style="3" customWidth="1"/>
    <col min="8" max="8" width="8.85546875" style="3" customWidth="1"/>
    <col min="9" max="9" width="9.5703125" style="3" customWidth="1"/>
    <col min="10" max="16384" width="9.140625" style="3"/>
  </cols>
  <sheetData>
    <row r="1" spans="1:15">
      <c r="A1" s="1"/>
      <c r="B1" s="47" t="s">
        <v>21</v>
      </c>
      <c r="C1" s="48"/>
      <c r="D1" s="48"/>
      <c r="E1" s="49"/>
      <c r="F1" s="49"/>
      <c r="G1" s="49"/>
      <c r="H1" s="49"/>
      <c r="I1" s="49"/>
      <c r="J1" s="49"/>
      <c r="K1" s="49"/>
      <c r="L1" s="49"/>
      <c r="M1" s="49"/>
      <c r="N1" s="49"/>
      <c r="O1" s="49"/>
    </row>
    <row r="2" spans="1:15" ht="63" customHeight="1">
      <c r="A2" s="50" t="s">
        <v>63</v>
      </c>
      <c r="B2" s="51"/>
      <c r="C2" s="51"/>
      <c r="D2" s="51"/>
      <c r="E2" s="52"/>
      <c r="F2" s="52"/>
      <c r="G2" s="52"/>
      <c r="H2" s="52"/>
      <c r="I2" s="52"/>
      <c r="J2" s="52"/>
      <c r="K2" s="52"/>
      <c r="L2" s="52"/>
      <c r="M2" s="52"/>
      <c r="N2" s="52"/>
      <c r="O2" s="52"/>
    </row>
    <row r="3" spans="1:15">
      <c r="A3" s="45"/>
      <c r="B3" s="53"/>
      <c r="C3" s="53"/>
      <c r="D3" s="53"/>
    </row>
    <row r="4" spans="1:15">
      <c r="A4" s="45" t="s">
        <v>64</v>
      </c>
      <c r="B4" s="53"/>
      <c r="C4" s="53"/>
      <c r="D4" s="53"/>
      <c r="F4" s="2">
        <f>F85</f>
        <v>329.79506288805476</v>
      </c>
      <c r="G4" s="2">
        <f t="shared" ref="G4:I4" si="0">G85</f>
        <v>0</v>
      </c>
      <c r="H4" s="2">
        <f t="shared" si="0"/>
        <v>0</v>
      </c>
      <c r="I4" s="2">
        <f t="shared" si="0"/>
        <v>0</v>
      </c>
      <c r="J4" s="3">
        <v>5</v>
      </c>
    </row>
    <row r="5" spans="1:15">
      <c r="A5" s="54" t="s">
        <v>133</v>
      </c>
      <c r="B5" s="55"/>
      <c r="C5" s="55"/>
      <c r="D5" s="55"/>
      <c r="E5" s="49"/>
      <c r="F5" s="49"/>
      <c r="G5" s="49"/>
      <c r="H5" s="49"/>
      <c r="I5" s="49"/>
      <c r="J5" s="49"/>
      <c r="K5" s="49"/>
      <c r="L5" s="49"/>
      <c r="M5" s="49"/>
      <c r="N5" s="49"/>
      <c r="O5" s="49"/>
    </row>
    <row r="6" spans="1:15">
      <c r="A6" s="45" t="s">
        <v>25</v>
      </c>
      <c r="B6" s="46"/>
      <c r="C6" s="46"/>
      <c r="D6" s="46"/>
      <c r="F6" s="3">
        <v>5</v>
      </c>
      <c r="G6" s="3">
        <f t="shared" ref="G6:I7" si="1">G87</f>
        <v>0</v>
      </c>
      <c r="H6" s="3">
        <f t="shared" si="1"/>
        <v>0</v>
      </c>
      <c r="I6" s="3">
        <f t="shared" si="1"/>
        <v>0</v>
      </c>
      <c r="J6" s="3">
        <f>SUM(F6:I6)</f>
        <v>5</v>
      </c>
    </row>
    <row r="7" spans="1:15">
      <c r="A7" s="45" t="s">
        <v>26</v>
      </c>
      <c r="B7" s="46"/>
      <c r="C7" s="46"/>
      <c r="D7" s="46"/>
      <c r="F7" s="3">
        <v>5</v>
      </c>
      <c r="G7" s="3">
        <f t="shared" si="1"/>
        <v>0</v>
      </c>
      <c r="H7" s="3">
        <f t="shared" si="1"/>
        <v>0</v>
      </c>
      <c r="I7" s="3">
        <f t="shared" si="1"/>
        <v>0</v>
      </c>
      <c r="J7" s="3">
        <f>SUM(F7:I7)</f>
        <v>5</v>
      </c>
    </row>
    <row r="8" spans="1:15">
      <c r="A8" s="45" t="s">
        <v>131</v>
      </c>
      <c r="B8" s="46"/>
      <c r="C8" s="46"/>
      <c r="D8" s="46"/>
      <c r="F8" s="56" t="s">
        <v>62</v>
      </c>
      <c r="G8" s="57"/>
      <c r="H8" s="57"/>
      <c r="I8" s="57"/>
      <c r="J8" s="40">
        <f>J4-J7</f>
        <v>0</v>
      </c>
    </row>
    <row r="9" spans="1:15">
      <c r="F9" s="34" t="s">
        <v>61</v>
      </c>
      <c r="G9" s="34"/>
      <c r="H9" s="34"/>
      <c r="I9" s="34"/>
    </row>
    <row r="10" spans="1:15">
      <c r="A10" s="58"/>
      <c r="B10" s="60" t="s">
        <v>0</v>
      </c>
      <c r="C10" s="60" t="s">
        <v>1</v>
      </c>
      <c r="D10" s="60" t="s">
        <v>2</v>
      </c>
      <c r="E10" s="62" t="s">
        <v>12</v>
      </c>
      <c r="F10" s="64" t="s">
        <v>67</v>
      </c>
      <c r="G10" s="65"/>
      <c r="H10" s="65"/>
      <c r="I10" s="65"/>
      <c r="J10" s="65"/>
      <c r="K10" s="65"/>
      <c r="L10" s="65"/>
      <c r="M10" s="65"/>
      <c r="N10" s="65"/>
      <c r="O10" s="66"/>
    </row>
    <row r="11" spans="1:15" ht="106.5" customHeight="1">
      <c r="A11" s="59"/>
      <c r="B11" s="61"/>
      <c r="C11" s="61"/>
      <c r="D11" s="61"/>
      <c r="E11" s="63"/>
      <c r="F11" s="13" t="s">
        <v>68</v>
      </c>
      <c r="G11" s="13"/>
      <c r="H11" s="13"/>
      <c r="I11" s="13"/>
      <c r="J11" s="13"/>
      <c r="K11" s="13"/>
      <c r="L11" s="13"/>
      <c r="M11" s="13"/>
      <c r="N11" s="13"/>
      <c r="O11" s="13"/>
    </row>
    <row r="12" spans="1:15" ht="30.75" customHeight="1">
      <c r="A12" s="67">
        <v>1</v>
      </c>
      <c r="B12" s="70" t="s">
        <v>59</v>
      </c>
      <c r="C12" s="70" t="s">
        <v>69</v>
      </c>
      <c r="D12" s="22" t="s">
        <v>27</v>
      </c>
      <c r="E12" s="44"/>
      <c r="F12" s="14">
        <v>82</v>
      </c>
      <c r="G12" s="13"/>
      <c r="H12" s="13"/>
      <c r="I12" s="13"/>
      <c r="J12" s="13"/>
      <c r="K12" s="13"/>
      <c r="L12" s="13"/>
      <c r="M12" s="13"/>
      <c r="N12" s="13"/>
      <c r="O12" s="13"/>
    </row>
    <row r="13" spans="1:15" ht="18.75" customHeight="1">
      <c r="A13" s="68"/>
      <c r="B13" s="71"/>
      <c r="C13" s="71"/>
      <c r="D13" s="23" t="s">
        <v>3</v>
      </c>
      <c r="E13" s="44"/>
      <c r="F13" s="20"/>
      <c r="G13" s="13"/>
      <c r="H13" s="13"/>
      <c r="I13" s="13"/>
      <c r="J13" s="13"/>
      <c r="K13" s="13"/>
      <c r="L13" s="13"/>
      <c r="M13" s="13"/>
      <c r="N13" s="13"/>
      <c r="O13" s="13"/>
    </row>
    <row r="14" spans="1:15" ht="140.25" customHeight="1">
      <c r="A14" s="69"/>
      <c r="B14" s="72"/>
      <c r="C14" s="72"/>
      <c r="D14" s="21" t="s">
        <v>70</v>
      </c>
      <c r="E14" s="44"/>
      <c r="F14" s="14">
        <v>82</v>
      </c>
      <c r="G14" s="13"/>
      <c r="H14" s="13"/>
      <c r="I14" s="13"/>
      <c r="J14" s="13"/>
      <c r="K14" s="13"/>
      <c r="L14" s="13"/>
      <c r="M14" s="13"/>
      <c r="N14" s="13"/>
      <c r="O14" s="13"/>
    </row>
    <row r="15" spans="1:15" ht="23.25" customHeight="1">
      <c r="A15" s="73">
        <v>2</v>
      </c>
      <c r="B15" s="75" t="s">
        <v>71</v>
      </c>
      <c r="C15" s="76" t="s">
        <v>72</v>
      </c>
      <c r="D15" s="19" t="s">
        <v>127</v>
      </c>
      <c r="E15" s="10">
        <f>(E17/E18)*100</f>
        <v>80</v>
      </c>
      <c r="F15" s="10">
        <f>F17/F18*100*0.5</f>
        <v>60</v>
      </c>
      <c r="G15" s="10"/>
      <c r="H15" s="10"/>
      <c r="I15" s="10"/>
      <c r="J15" s="10"/>
      <c r="K15" s="10"/>
      <c r="L15" s="10"/>
      <c r="M15" s="10"/>
      <c r="N15" s="10"/>
      <c r="O15" s="10"/>
    </row>
    <row r="16" spans="1:15" ht="12.75" customHeight="1">
      <c r="A16" s="74"/>
      <c r="B16" s="75"/>
      <c r="C16" s="75"/>
      <c r="D16" s="6" t="s">
        <v>3</v>
      </c>
      <c r="E16" s="11"/>
      <c r="F16" s="14"/>
      <c r="G16" s="14"/>
      <c r="H16" s="14"/>
      <c r="I16" s="14"/>
      <c r="J16" s="14"/>
      <c r="K16" s="14"/>
      <c r="L16" s="14"/>
      <c r="M16" s="14"/>
      <c r="N16" s="14"/>
      <c r="O16" s="14"/>
    </row>
    <row r="17" spans="1:15" ht="49.5" customHeight="1">
      <c r="A17" s="74"/>
      <c r="B17" s="75"/>
      <c r="C17" s="75"/>
      <c r="D17" s="43" t="s">
        <v>73</v>
      </c>
      <c r="E17" s="11">
        <v>100</v>
      </c>
      <c r="F17" s="14">
        <v>6</v>
      </c>
      <c r="G17" s="14"/>
      <c r="H17" s="14"/>
      <c r="I17" s="14"/>
      <c r="J17" s="14"/>
      <c r="K17" s="14"/>
      <c r="L17" s="14"/>
      <c r="M17" s="14"/>
      <c r="N17" s="14"/>
      <c r="O17" s="14"/>
    </row>
    <row r="18" spans="1:15" ht="48.75" customHeight="1">
      <c r="A18" s="74"/>
      <c r="B18" s="75"/>
      <c r="C18" s="75"/>
      <c r="D18" s="43" t="s">
        <v>74</v>
      </c>
      <c r="E18" s="11">
        <v>125</v>
      </c>
      <c r="F18" s="14">
        <v>5</v>
      </c>
      <c r="G18" s="14"/>
      <c r="H18" s="14"/>
      <c r="I18" s="14"/>
      <c r="J18" s="14"/>
      <c r="K18" s="14"/>
      <c r="L18" s="14"/>
      <c r="M18" s="14"/>
      <c r="N18" s="14"/>
      <c r="O18" s="14"/>
    </row>
    <row r="19" spans="1:15" ht="24.95" customHeight="1">
      <c r="A19" s="74"/>
      <c r="B19" s="75"/>
      <c r="C19" s="75"/>
      <c r="D19" s="4"/>
      <c r="E19" s="11"/>
      <c r="F19" s="14"/>
      <c r="G19" s="14"/>
      <c r="H19" s="14"/>
      <c r="I19" s="14"/>
      <c r="J19" s="14"/>
      <c r="K19" s="14"/>
      <c r="L19" s="14"/>
      <c r="M19" s="14"/>
      <c r="N19" s="14"/>
      <c r="O19" s="14"/>
    </row>
    <row r="20" spans="1:15" ht="31.5" customHeight="1">
      <c r="A20" s="74">
        <v>3</v>
      </c>
      <c r="B20" s="77" t="s">
        <v>75</v>
      </c>
      <c r="C20" s="77"/>
      <c r="D20" s="77"/>
      <c r="E20" s="11"/>
      <c r="F20" s="14"/>
      <c r="G20" s="14"/>
      <c r="H20" s="14"/>
      <c r="I20" s="14"/>
      <c r="J20" s="14"/>
      <c r="K20" s="14"/>
      <c r="L20" s="14"/>
      <c r="M20" s="14"/>
      <c r="N20" s="14"/>
      <c r="O20" s="14"/>
    </row>
    <row r="21" spans="1:15" ht="24.95" customHeight="1">
      <c r="A21" s="74"/>
      <c r="B21" s="77" t="s">
        <v>16</v>
      </c>
      <c r="C21" s="77"/>
      <c r="D21" s="77"/>
      <c r="E21" s="11">
        <f>(E22+E26+E30+E34)/4</f>
        <v>76.25</v>
      </c>
      <c r="F21" s="11">
        <f>(F22+F26+F30+F34)/4</f>
        <v>86.458333333333329</v>
      </c>
      <c r="G21" s="11"/>
      <c r="H21" s="11"/>
      <c r="I21" s="11"/>
      <c r="J21" s="11"/>
      <c r="K21" s="11"/>
      <c r="L21" s="11"/>
      <c r="M21" s="11"/>
      <c r="N21" s="11"/>
      <c r="O21" s="11"/>
    </row>
    <row r="22" spans="1:15" ht="27.75" customHeight="1">
      <c r="A22" s="74" t="s">
        <v>4</v>
      </c>
      <c r="B22" s="75" t="s">
        <v>76</v>
      </c>
      <c r="C22" s="78" t="s">
        <v>77</v>
      </c>
      <c r="D22" s="4" t="s">
        <v>17</v>
      </c>
      <c r="E22" s="11">
        <f>(E24/E25)*100</f>
        <v>80</v>
      </c>
      <c r="F22" s="11">
        <f t="shared" ref="F22" si="2">(F24/F25)*100</f>
        <v>100</v>
      </c>
      <c r="G22" s="11"/>
      <c r="H22" s="11"/>
      <c r="I22" s="11"/>
      <c r="J22" s="11"/>
      <c r="K22" s="11"/>
      <c r="L22" s="11"/>
      <c r="M22" s="11"/>
      <c r="N22" s="11"/>
      <c r="O22" s="11"/>
    </row>
    <row r="23" spans="1:15" ht="12.75" customHeight="1">
      <c r="A23" s="74"/>
      <c r="B23" s="75"/>
      <c r="C23" s="79"/>
      <c r="D23" s="6" t="s">
        <v>3</v>
      </c>
      <c r="E23" s="11"/>
      <c r="F23" s="14"/>
      <c r="G23" s="14"/>
      <c r="H23" s="14"/>
      <c r="I23" s="14"/>
      <c r="J23" s="14"/>
      <c r="K23" s="14"/>
      <c r="L23" s="14"/>
      <c r="M23" s="14"/>
      <c r="N23" s="14"/>
      <c r="O23" s="14"/>
    </row>
    <row r="24" spans="1:15" ht="79.5" customHeight="1">
      <c r="A24" s="74"/>
      <c r="B24" s="75"/>
      <c r="C24" s="79"/>
      <c r="D24" s="18" t="s">
        <v>78</v>
      </c>
      <c r="E24" s="11">
        <v>20</v>
      </c>
      <c r="F24" s="14">
        <v>24</v>
      </c>
      <c r="G24" s="14"/>
      <c r="H24" s="14"/>
      <c r="I24" s="14"/>
      <c r="J24" s="14"/>
      <c r="K24" s="14"/>
      <c r="L24" s="14"/>
      <c r="M24" s="14"/>
      <c r="N24" s="14"/>
      <c r="O24" s="14"/>
    </row>
    <row r="25" spans="1:15" ht="84.75" customHeight="1">
      <c r="A25" s="74"/>
      <c r="B25" s="75"/>
      <c r="C25" s="79"/>
      <c r="D25" s="42" t="s">
        <v>79</v>
      </c>
      <c r="E25" s="11">
        <v>25</v>
      </c>
      <c r="F25" s="14">
        <v>24</v>
      </c>
      <c r="G25" s="14"/>
      <c r="H25" s="14"/>
      <c r="I25" s="14"/>
      <c r="J25" s="14"/>
      <c r="K25" s="14"/>
      <c r="L25" s="14"/>
      <c r="M25" s="14"/>
      <c r="N25" s="14"/>
      <c r="O25" s="14"/>
    </row>
    <row r="26" spans="1:15" ht="24.95" customHeight="1">
      <c r="A26" s="74" t="s">
        <v>5</v>
      </c>
      <c r="B26" s="75" t="s">
        <v>80</v>
      </c>
      <c r="C26" s="75" t="s">
        <v>81</v>
      </c>
      <c r="D26" s="4" t="s">
        <v>18</v>
      </c>
      <c r="E26" s="11">
        <f>(E28/E29)*100</f>
        <v>70</v>
      </c>
      <c r="F26" s="11">
        <f>(F28/F29)*100</f>
        <v>91.666666666666657</v>
      </c>
      <c r="G26" s="11"/>
      <c r="H26" s="11"/>
      <c r="I26" s="11"/>
      <c r="J26" s="11"/>
      <c r="K26" s="11"/>
      <c r="L26" s="11"/>
      <c r="M26" s="11"/>
      <c r="N26" s="11"/>
      <c r="O26" s="11"/>
    </row>
    <row r="27" spans="1:15" ht="14.25" customHeight="1">
      <c r="A27" s="74"/>
      <c r="B27" s="75"/>
      <c r="C27" s="75"/>
      <c r="D27" s="6" t="s">
        <v>3</v>
      </c>
      <c r="E27" s="11"/>
      <c r="F27" s="14"/>
      <c r="G27" s="14"/>
      <c r="H27" s="14"/>
      <c r="I27" s="14"/>
      <c r="J27" s="14"/>
      <c r="K27" s="14"/>
      <c r="L27" s="14"/>
      <c r="M27" s="14"/>
      <c r="N27" s="14"/>
      <c r="O27" s="14"/>
    </row>
    <row r="28" spans="1:15" ht="117" customHeight="1">
      <c r="A28" s="74"/>
      <c r="B28" s="75"/>
      <c r="C28" s="75"/>
      <c r="D28" s="42" t="s">
        <v>82</v>
      </c>
      <c r="E28" s="11">
        <v>14</v>
      </c>
      <c r="F28" s="14">
        <v>22</v>
      </c>
      <c r="G28" s="14"/>
      <c r="H28" s="14"/>
      <c r="I28" s="14"/>
      <c r="J28" s="14"/>
      <c r="K28" s="14"/>
      <c r="L28" s="14"/>
      <c r="M28" s="14"/>
      <c r="N28" s="14"/>
      <c r="O28" s="14"/>
    </row>
    <row r="29" spans="1:15" ht="82.5" customHeight="1">
      <c r="A29" s="74"/>
      <c r="B29" s="75"/>
      <c r="C29" s="75"/>
      <c r="D29" s="42" t="s">
        <v>83</v>
      </c>
      <c r="E29" s="11">
        <f>E24</f>
        <v>20</v>
      </c>
      <c r="F29" s="11">
        <v>24</v>
      </c>
      <c r="G29" s="14"/>
      <c r="H29" s="14"/>
      <c r="I29" s="14"/>
      <c r="J29" s="14"/>
      <c r="K29" s="14"/>
      <c r="L29" s="14"/>
      <c r="M29" s="14"/>
      <c r="N29" s="14"/>
      <c r="O29" s="14"/>
    </row>
    <row r="30" spans="1:15" ht="26.25" customHeight="1">
      <c r="A30" s="74" t="s">
        <v>6</v>
      </c>
      <c r="B30" s="78" t="s">
        <v>84</v>
      </c>
      <c r="C30" s="78" t="s">
        <v>85</v>
      </c>
      <c r="D30" s="4" t="s">
        <v>19</v>
      </c>
      <c r="E30" s="11">
        <f>(E32/E33)*100</f>
        <v>80</v>
      </c>
      <c r="F30" s="11">
        <f t="shared" ref="F30" si="3">(F32/F33)*100</f>
        <v>54.166666666666664</v>
      </c>
      <c r="G30" s="11"/>
      <c r="H30" s="11"/>
      <c r="I30" s="11"/>
      <c r="J30" s="11"/>
      <c r="K30" s="11"/>
      <c r="L30" s="11"/>
      <c r="M30" s="11"/>
      <c r="N30" s="11"/>
      <c r="O30" s="11"/>
    </row>
    <row r="31" spans="1:15" ht="14.25" customHeight="1">
      <c r="A31" s="74"/>
      <c r="B31" s="79"/>
      <c r="C31" s="80"/>
      <c r="D31" s="43" t="s">
        <v>3</v>
      </c>
      <c r="E31" s="11"/>
      <c r="F31" s="14"/>
      <c r="G31" s="14"/>
      <c r="H31" s="14"/>
      <c r="I31" s="14"/>
      <c r="J31" s="14"/>
      <c r="K31" s="14"/>
      <c r="L31" s="14"/>
      <c r="M31" s="14"/>
      <c r="N31" s="14"/>
      <c r="O31" s="14"/>
    </row>
    <row r="32" spans="1:15" ht="82.5" customHeight="1">
      <c r="A32" s="74"/>
      <c r="B32" s="79"/>
      <c r="C32" s="80"/>
      <c r="D32" s="43" t="s">
        <v>86</v>
      </c>
      <c r="E32" s="11">
        <v>16</v>
      </c>
      <c r="F32" s="14">
        <v>13</v>
      </c>
      <c r="G32" s="14"/>
      <c r="H32" s="14"/>
      <c r="I32" s="14"/>
      <c r="J32" s="14"/>
      <c r="K32" s="14"/>
      <c r="L32" s="14"/>
      <c r="M32" s="14"/>
      <c r="N32" s="14"/>
      <c r="O32" s="14"/>
    </row>
    <row r="33" spans="1:15" ht="84.75" customHeight="1">
      <c r="A33" s="74"/>
      <c r="B33" s="76"/>
      <c r="C33" s="81"/>
      <c r="D33" s="42" t="s">
        <v>83</v>
      </c>
      <c r="E33" s="11">
        <f>E24</f>
        <v>20</v>
      </c>
      <c r="F33" s="11">
        <v>24</v>
      </c>
      <c r="G33" s="14"/>
      <c r="H33" s="14"/>
      <c r="I33" s="14"/>
      <c r="J33" s="14"/>
      <c r="K33" s="14"/>
      <c r="L33" s="14"/>
      <c r="M33" s="14"/>
      <c r="N33" s="14"/>
      <c r="O33" s="14"/>
    </row>
    <row r="34" spans="1:15" ht="24.95" customHeight="1">
      <c r="A34" s="82" t="s">
        <v>7</v>
      </c>
      <c r="B34" s="78" t="s">
        <v>90</v>
      </c>
      <c r="C34" s="78" t="s">
        <v>89</v>
      </c>
      <c r="D34" s="4" t="s">
        <v>20</v>
      </c>
      <c r="E34" s="11">
        <f>(E36/E37)*100</f>
        <v>75</v>
      </c>
      <c r="F34" s="11">
        <f t="shared" ref="F34" si="4">(F36/F37)*100</f>
        <v>100</v>
      </c>
      <c r="G34" s="11"/>
      <c r="H34" s="11"/>
      <c r="I34" s="11"/>
      <c r="J34" s="11"/>
      <c r="K34" s="11"/>
      <c r="L34" s="11"/>
      <c r="M34" s="11"/>
      <c r="N34" s="11"/>
      <c r="O34" s="11"/>
    </row>
    <row r="35" spans="1:15" ht="14.25" customHeight="1">
      <c r="A35" s="83"/>
      <c r="B35" s="79"/>
      <c r="C35" s="79"/>
      <c r="D35" s="43" t="s">
        <v>3</v>
      </c>
      <c r="E35" s="11"/>
      <c r="F35" s="14"/>
      <c r="G35" s="14"/>
      <c r="H35" s="14"/>
      <c r="I35" s="14"/>
      <c r="J35" s="14"/>
      <c r="K35" s="14"/>
      <c r="L35" s="14"/>
      <c r="M35" s="14"/>
      <c r="N35" s="14"/>
      <c r="O35" s="14"/>
    </row>
    <row r="36" spans="1:15" ht="82.5" customHeight="1">
      <c r="A36" s="83"/>
      <c r="B36" s="79"/>
      <c r="C36" s="79"/>
      <c r="D36" s="41" t="s">
        <v>88</v>
      </c>
      <c r="E36" s="11">
        <v>15</v>
      </c>
      <c r="F36" s="14">
        <v>13</v>
      </c>
      <c r="G36" s="14"/>
      <c r="H36" s="14"/>
      <c r="I36" s="14"/>
      <c r="J36" s="14"/>
      <c r="K36" s="14"/>
      <c r="L36" s="14"/>
      <c r="M36" s="14"/>
      <c r="N36" s="14"/>
      <c r="O36" s="14"/>
    </row>
    <row r="37" spans="1:15" ht="68.25" customHeight="1">
      <c r="A37" s="73"/>
      <c r="B37" s="76"/>
      <c r="C37" s="76"/>
      <c r="D37" s="42" t="s">
        <v>87</v>
      </c>
      <c r="E37" s="11">
        <v>20</v>
      </c>
      <c r="F37" s="14">
        <v>13</v>
      </c>
      <c r="G37" s="14"/>
      <c r="H37" s="14"/>
      <c r="I37" s="14"/>
      <c r="J37" s="14"/>
      <c r="K37" s="14"/>
      <c r="L37" s="14"/>
      <c r="M37" s="14"/>
      <c r="N37" s="14"/>
      <c r="O37" s="14"/>
    </row>
    <row r="38" spans="1:15" ht="30" customHeight="1">
      <c r="A38" s="74">
        <v>4</v>
      </c>
      <c r="B38" s="77" t="s">
        <v>91</v>
      </c>
      <c r="C38" s="77"/>
      <c r="D38" s="77"/>
      <c r="E38" s="11"/>
      <c r="F38" s="14"/>
      <c r="G38" s="14"/>
      <c r="H38" s="14"/>
      <c r="I38" s="14"/>
      <c r="J38" s="14"/>
      <c r="K38" s="14"/>
      <c r="L38" s="14"/>
      <c r="M38" s="14"/>
      <c r="N38" s="14"/>
      <c r="O38" s="14"/>
    </row>
    <row r="39" spans="1:15" ht="24.95" customHeight="1">
      <c r="A39" s="74"/>
      <c r="B39" s="77" t="s">
        <v>28</v>
      </c>
      <c r="C39" s="77"/>
      <c r="D39" s="77"/>
      <c r="E39" s="11"/>
      <c r="F39" s="11">
        <f>(F40+F44-F52-F56-F48)/5</f>
        <v>-18.141399267399269</v>
      </c>
      <c r="G39" s="11"/>
      <c r="H39" s="11"/>
      <c r="I39" s="11"/>
      <c r="J39" s="11"/>
      <c r="K39" s="11"/>
      <c r="L39" s="11"/>
      <c r="M39" s="11"/>
      <c r="N39" s="11"/>
      <c r="O39" s="11"/>
    </row>
    <row r="40" spans="1:15" ht="24.95" customHeight="1">
      <c r="A40" s="74" t="s">
        <v>30</v>
      </c>
      <c r="B40" s="75" t="s">
        <v>92</v>
      </c>
      <c r="C40" s="75" t="s">
        <v>93</v>
      </c>
      <c r="D40" s="4" t="s">
        <v>29</v>
      </c>
      <c r="E40" s="11">
        <f>(E42/E43)*100</f>
        <v>24</v>
      </c>
      <c r="F40" s="11">
        <f>(F42/F43)*100</f>
        <v>0</v>
      </c>
      <c r="G40" s="11"/>
      <c r="H40" s="11"/>
      <c r="I40" s="11"/>
      <c r="J40" s="11"/>
      <c r="K40" s="11"/>
      <c r="L40" s="11"/>
      <c r="M40" s="11"/>
      <c r="N40" s="11"/>
      <c r="O40" s="11"/>
    </row>
    <row r="41" spans="1:15" ht="15" customHeight="1">
      <c r="A41" s="74"/>
      <c r="B41" s="75"/>
      <c r="C41" s="75"/>
      <c r="D41" s="43" t="s">
        <v>3</v>
      </c>
      <c r="E41" s="11"/>
      <c r="F41" s="14"/>
      <c r="G41" s="14"/>
      <c r="H41" s="14"/>
      <c r="I41" s="14"/>
      <c r="J41" s="14"/>
      <c r="K41" s="14"/>
      <c r="L41" s="14"/>
      <c r="M41" s="14"/>
      <c r="N41" s="14"/>
      <c r="O41" s="14"/>
    </row>
    <row r="42" spans="1:15" ht="68.25" customHeight="1">
      <c r="A42" s="74"/>
      <c r="B42" s="75"/>
      <c r="C42" s="75"/>
      <c r="D42" s="43" t="s">
        <v>94</v>
      </c>
      <c r="E42" s="11">
        <v>12</v>
      </c>
      <c r="F42" s="14">
        <v>0</v>
      </c>
      <c r="G42" s="14"/>
      <c r="H42" s="14"/>
      <c r="I42" s="14"/>
      <c r="J42" s="14"/>
      <c r="K42" s="14"/>
      <c r="L42" s="14"/>
      <c r="M42" s="14"/>
      <c r="N42" s="14"/>
      <c r="O42" s="14"/>
    </row>
    <row r="43" spans="1:15" ht="82.5" customHeight="1">
      <c r="A43" s="74"/>
      <c r="B43" s="75"/>
      <c r="C43" s="75"/>
      <c r="D43" s="43" t="s">
        <v>95</v>
      </c>
      <c r="E43" s="11">
        <v>50</v>
      </c>
      <c r="F43" s="14">
        <v>42</v>
      </c>
      <c r="G43" s="14"/>
      <c r="H43" s="14"/>
      <c r="I43" s="14"/>
      <c r="J43" s="14"/>
      <c r="K43" s="14"/>
      <c r="L43" s="14"/>
      <c r="M43" s="14"/>
      <c r="N43" s="14"/>
      <c r="O43" s="14"/>
    </row>
    <row r="44" spans="1:15" ht="24.95" customHeight="1">
      <c r="A44" s="82" t="s">
        <v>31</v>
      </c>
      <c r="B44" s="78" t="s">
        <v>96</v>
      </c>
      <c r="C44" s="78" t="s">
        <v>97</v>
      </c>
      <c r="D44" s="4" t="s">
        <v>32</v>
      </c>
      <c r="E44" s="11">
        <f>(E46/E47)*100</f>
        <v>48</v>
      </c>
      <c r="F44" s="11">
        <f t="shared" ref="F44" si="5">(F46/F47)*100</f>
        <v>19.047619047619047</v>
      </c>
      <c r="G44" s="11"/>
      <c r="H44" s="11"/>
      <c r="I44" s="11"/>
      <c r="J44" s="11"/>
      <c r="K44" s="11"/>
      <c r="L44" s="11"/>
      <c r="M44" s="11"/>
      <c r="N44" s="11"/>
      <c r="O44" s="11"/>
    </row>
    <row r="45" spans="1:15" ht="15" customHeight="1">
      <c r="A45" s="83"/>
      <c r="B45" s="79"/>
      <c r="C45" s="79"/>
      <c r="D45" s="43" t="s">
        <v>3</v>
      </c>
      <c r="E45" s="11"/>
      <c r="F45" s="14"/>
      <c r="G45" s="14"/>
      <c r="H45" s="14"/>
      <c r="I45" s="14"/>
      <c r="J45" s="14"/>
      <c r="K45" s="14"/>
      <c r="L45" s="14"/>
      <c r="M45" s="14"/>
      <c r="N45" s="14"/>
      <c r="O45" s="14"/>
    </row>
    <row r="46" spans="1:15" ht="108.75" customHeight="1">
      <c r="A46" s="83"/>
      <c r="B46" s="79"/>
      <c r="C46" s="79"/>
      <c r="D46" s="43" t="s">
        <v>137</v>
      </c>
      <c r="E46" s="11">
        <v>24</v>
      </c>
      <c r="F46" s="14">
        <v>8</v>
      </c>
      <c r="G46" s="14"/>
      <c r="H46" s="14"/>
      <c r="I46" s="14"/>
      <c r="J46" s="14"/>
      <c r="K46" s="14"/>
      <c r="L46" s="14"/>
      <c r="M46" s="14"/>
      <c r="N46" s="14"/>
      <c r="O46" s="14"/>
    </row>
    <row r="47" spans="1:15" ht="135" customHeight="1">
      <c r="A47" s="73"/>
      <c r="B47" s="76"/>
      <c r="C47" s="76"/>
      <c r="D47" s="42" t="s">
        <v>98</v>
      </c>
      <c r="E47" s="11">
        <f>E43</f>
        <v>50</v>
      </c>
      <c r="F47" s="11">
        <v>42</v>
      </c>
      <c r="G47" s="14"/>
      <c r="H47" s="14"/>
      <c r="I47" s="14"/>
      <c r="J47" s="14"/>
      <c r="K47" s="14"/>
      <c r="L47" s="14"/>
      <c r="M47" s="14"/>
      <c r="N47" s="14"/>
      <c r="O47" s="14"/>
    </row>
    <row r="48" spans="1:15" s="32" customFormat="1" ht="23.25" customHeight="1">
      <c r="A48" s="84" t="s">
        <v>9</v>
      </c>
      <c r="B48" s="85" t="s">
        <v>33</v>
      </c>
      <c r="C48" s="86" t="s">
        <v>99</v>
      </c>
      <c r="D48" s="25" t="s">
        <v>34</v>
      </c>
      <c r="E48" s="24">
        <f>(E50/E51)</f>
        <v>20.833333333333332</v>
      </c>
      <c r="F48" s="24">
        <f>(F50/F51)</f>
        <v>14.384615384615385</v>
      </c>
      <c r="G48" s="24"/>
      <c r="H48" s="24"/>
      <c r="I48" s="24"/>
      <c r="J48" s="24"/>
      <c r="K48" s="24"/>
      <c r="L48" s="24"/>
      <c r="M48" s="24"/>
      <c r="N48" s="24"/>
      <c r="O48" s="24"/>
    </row>
    <row r="49" spans="1:15" s="32" customFormat="1" ht="23.25" customHeight="1">
      <c r="A49" s="84"/>
      <c r="B49" s="85"/>
      <c r="C49" s="87"/>
      <c r="D49" s="26" t="s">
        <v>3</v>
      </c>
      <c r="E49" s="24"/>
      <c r="F49" s="15"/>
      <c r="G49" s="15"/>
      <c r="H49" s="15"/>
      <c r="I49" s="15"/>
      <c r="J49" s="15"/>
      <c r="K49" s="15"/>
      <c r="L49" s="15"/>
      <c r="M49" s="15"/>
      <c r="N49" s="15"/>
      <c r="O49" s="15"/>
    </row>
    <row r="50" spans="1:15" s="32" customFormat="1" ht="71.25" customHeight="1">
      <c r="A50" s="84"/>
      <c r="B50" s="85"/>
      <c r="C50" s="87"/>
      <c r="D50" s="26" t="s">
        <v>100</v>
      </c>
      <c r="E50" s="24">
        <v>500</v>
      </c>
      <c r="F50" s="24">
        <v>187</v>
      </c>
      <c r="G50" s="15"/>
      <c r="H50" s="15"/>
      <c r="I50" s="15"/>
      <c r="J50" s="15"/>
      <c r="K50" s="15"/>
      <c r="L50" s="15"/>
      <c r="M50" s="15"/>
      <c r="N50" s="15"/>
      <c r="O50" s="15"/>
    </row>
    <row r="51" spans="1:15" s="32" customFormat="1" ht="88.5" customHeight="1">
      <c r="A51" s="84"/>
      <c r="B51" s="85"/>
      <c r="C51" s="88"/>
      <c r="D51" s="26" t="s">
        <v>13</v>
      </c>
      <c r="E51" s="24">
        <v>24</v>
      </c>
      <c r="F51" s="15">
        <v>13</v>
      </c>
      <c r="G51" s="15"/>
      <c r="H51" s="15"/>
      <c r="I51" s="15"/>
      <c r="J51" s="15"/>
      <c r="K51" s="15"/>
      <c r="L51" s="15"/>
      <c r="M51" s="15"/>
      <c r="N51" s="15"/>
      <c r="O51" s="15"/>
    </row>
    <row r="52" spans="1:15" s="32" customFormat="1" ht="20.25" customHeight="1">
      <c r="A52" s="89" t="s">
        <v>35</v>
      </c>
      <c r="B52" s="86" t="s">
        <v>8</v>
      </c>
      <c r="C52" s="86" t="s">
        <v>104</v>
      </c>
      <c r="D52" s="25" t="s">
        <v>36</v>
      </c>
      <c r="E52" s="24">
        <f>(E54/E55)</f>
        <v>41.666666666666664</v>
      </c>
      <c r="F52" s="24">
        <f>(F54/F55)</f>
        <v>93.5</v>
      </c>
      <c r="G52" s="24"/>
      <c r="H52" s="24"/>
      <c r="I52" s="24"/>
      <c r="J52" s="24"/>
      <c r="K52" s="24"/>
      <c r="L52" s="24"/>
      <c r="M52" s="24"/>
      <c r="N52" s="24"/>
      <c r="O52" s="24"/>
    </row>
    <row r="53" spans="1:15" s="32" customFormat="1" ht="15.75" customHeight="1">
      <c r="A53" s="90"/>
      <c r="B53" s="87"/>
      <c r="C53" s="87"/>
      <c r="D53" s="26" t="s">
        <v>3</v>
      </c>
      <c r="E53" s="24"/>
      <c r="F53" s="15"/>
      <c r="G53" s="15"/>
      <c r="H53" s="15"/>
      <c r="I53" s="15"/>
      <c r="J53" s="15"/>
      <c r="K53" s="15"/>
      <c r="L53" s="15"/>
      <c r="M53" s="15"/>
      <c r="N53" s="15"/>
      <c r="O53" s="15"/>
    </row>
    <row r="54" spans="1:15" s="32" customFormat="1" ht="49.5" customHeight="1">
      <c r="A54" s="90"/>
      <c r="B54" s="87"/>
      <c r="C54" s="87"/>
      <c r="D54" s="26" t="s">
        <v>101</v>
      </c>
      <c r="E54" s="24">
        <f>E50</f>
        <v>500</v>
      </c>
      <c r="F54" s="24">
        <v>187</v>
      </c>
      <c r="G54" s="15"/>
      <c r="H54" s="15"/>
      <c r="I54" s="15"/>
      <c r="J54" s="15"/>
      <c r="K54" s="15"/>
      <c r="L54" s="15"/>
      <c r="M54" s="15"/>
      <c r="N54" s="15"/>
      <c r="O54" s="15"/>
    </row>
    <row r="55" spans="1:15" s="32" customFormat="1" ht="66" customHeight="1">
      <c r="A55" s="90"/>
      <c r="B55" s="87"/>
      <c r="C55" s="87"/>
      <c r="D55" s="26" t="s">
        <v>102</v>
      </c>
      <c r="E55" s="24">
        <v>12</v>
      </c>
      <c r="F55" s="15">
        <v>2</v>
      </c>
      <c r="G55" s="15"/>
      <c r="H55" s="15"/>
      <c r="I55" s="15"/>
      <c r="J55" s="15"/>
      <c r="K55" s="15"/>
      <c r="L55" s="15"/>
      <c r="M55" s="15"/>
      <c r="N55" s="15"/>
      <c r="O55" s="15"/>
    </row>
    <row r="56" spans="1:15" s="32" customFormat="1" ht="20.25" customHeight="1">
      <c r="A56" s="90" t="s">
        <v>37</v>
      </c>
      <c r="B56" s="85" t="s">
        <v>10</v>
      </c>
      <c r="C56" s="86" t="s">
        <v>103</v>
      </c>
      <c r="D56" s="25" t="s">
        <v>38</v>
      </c>
      <c r="E56" s="24">
        <f>E58/((E59+E60)*25)</f>
        <v>1.4285714285714286</v>
      </c>
      <c r="F56" s="24">
        <f>F58/((F59+F60)*25)</f>
        <v>1.87</v>
      </c>
      <c r="G56" s="24"/>
      <c r="H56" s="24"/>
      <c r="I56" s="24"/>
      <c r="J56" s="24"/>
      <c r="K56" s="24"/>
      <c r="L56" s="24"/>
      <c r="M56" s="24"/>
      <c r="N56" s="24"/>
      <c r="O56" s="24"/>
    </row>
    <row r="57" spans="1:15" s="32" customFormat="1" ht="14.25" customHeight="1">
      <c r="A57" s="90"/>
      <c r="B57" s="85"/>
      <c r="C57" s="87"/>
      <c r="D57" s="26" t="s">
        <v>3</v>
      </c>
      <c r="E57" s="24"/>
      <c r="F57" s="15"/>
      <c r="G57" s="15"/>
      <c r="H57" s="15"/>
      <c r="I57" s="15"/>
      <c r="J57" s="15"/>
      <c r="K57" s="15"/>
      <c r="L57" s="15"/>
      <c r="M57" s="15"/>
      <c r="N57" s="15"/>
      <c r="O57" s="15"/>
    </row>
    <row r="58" spans="1:15" s="32" customFormat="1" ht="49.5" customHeight="1">
      <c r="A58" s="90"/>
      <c r="B58" s="85"/>
      <c r="C58" s="87"/>
      <c r="D58" s="26" t="s">
        <v>100</v>
      </c>
      <c r="E58" s="24">
        <f>E50</f>
        <v>500</v>
      </c>
      <c r="F58" s="24">
        <v>187</v>
      </c>
      <c r="G58" s="15"/>
      <c r="H58" s="15"/>
      <c r="I58" s="15"/>
      <c r="J58" s="15"/>
      <c r="K58" s="15"/>
      <c r="L58" s="15"/>
      <c r="M58" s="15"/>
      <c r="N58" s="15"/>
      <c r="O58" s="15"/>
    </row>
    <row r="59" spans="1:15" s="32" customFormat="1" ht="65.25" customHeight="1">
      <c r="A59" s="90"/>
      <c r="B59" s="85"/>
      <c r="C59" s="87"/>
      <c r="D59" s="26" t="s">
        <v>105</v>
      </c>
      <c r="E59" s="24">
        <v>12</v>
      </c>
      <c r="F59" s="15">
        <v>2</v>
      </c>
      <c r="G59" s="15"/>
      <c r="H59" s="15"/>
      <c r="I59" s="15"/>
      <c r="J59" s="15"/>
      <c r="K59" s="15"/>
      <c r="L59" s="15"/>
      <c r="M59" s="15"/>
      <c r="N59" s="15"/>
      <c r="O59" s="15"/>
    </row>
    <row r="60" spans="1:15" s="32" customFormat="1" ht="69" customHeight="1">
      <c r="A60" s="91"/>
      <c r="B60" s="85"/>
      <c r="C60" s="88"/>
      <c r="D60" s="26" t="s">
        <v>106</v>
      </c>
      <c r="E60" s="24">
        <v>2</v>
      </c>
      <c r="F60" s="15">
        <v>2</v>
      </c>
      <c r="G60" s="15"/>
      <c r="H60" s="15"/>
      <c r="I60" s="15"/>
      <c r="J60" s="15"/>
      <c r="K60" s="15"/>
      <c r="L60" s="15"/>
      <c r="M60" s="15"/>
      <c r="N60" s="15"/>
      <c r="O60" s="15"/>
    </row>
    <row r="61" spans="1:15" ht="19.5" customHeight="1">
      <c r="A61" s="74" t="s">
        <v>39</v>
      </c>
      <c r="B61" s="92" t="s">
        <v>41</v>
      </c>
      <c r="C61" s="93"/>
      <c r="D61" s="94"/>
      <c r="E61" s="11"/>
      <c r="F61" s="14"/>
      <c r="G61" s="14"/>
      <c r="H61" s="14"/>
      <c r="I61" s="14"/>
      <c r="J61" s="14"/>
      <c r="K61" s="14"/>
      <c r="L61" s="14"/>
      <c r="M61" s="14"/>
      <c r="N61" s="14"/>
      <c r="O61" s="14"/>
    </row>
    <row r="62" spans="1:15" ht="19.5" customHeight="1">
      <c r="A62" s="74"/>
      <c r="B62" s="95"/>
      <c r="C62" s="96"/>
      <c r="D62" s="97"/>
      <c r="E62" s="11">
        <f>E63+E67+E71</f>
        <v>51</v>
      </c>
      <c r="F62" s="11">
        <f t="shared" ref="F62" si="6">F63+F67+F71</f>
        <v>114.43850267379679</v>
      </c>
      <c r="G62" s="11"/>
      <c r="H62" s="11"/>
      <c r="I62" s="11"/>
      <c r="J62" s="11"/>
      <c r="K62" s="11"/>
      <c r="L62" s="11"/>
      <c r="M62" s="11"/>
      <c r="N62" s="11"/>
      <c r="O62" s="11"/>
    </row>
    <row r="63" spans="1:15" ht="24.95" customHeight="1">
      <c r="A63" s="74" t="s">
        <v>40</v>
      </c>
      <c r="B63" s="75" t="s">
        <v>42</v>
      </c>
      <c r="C63" s="75" t="s">
        <v>107</v>
      </c>
      <c r="D63" s="4" t="s">
        <v>43</v>
      </c>
      <c r="E63" s="11">
        <f>(E65/E66)*100</f>
        <v>25</v>
      </c>
      <c r="F63" s="11">
        <f>(F65/F66)*100</f>
        <v>90.909090909090907</v>
      </c>
      <c r="G63" s="11"/>
      <c r="H63" s="11"/>
      <c r="I63" s="11"/>
      <c r="J63" s="11"/>
      <c r="K63" s="11"/>
      <c r="L63" s="11"/>
      <c r="M63" s="11"/>
      <c r="N63" s="11"/>
      <c r="O63" s="11"/>
    </row>
    <row r="64" spans="1:15" ht="16.5" customHeight="1">
      <c r="A64" s="74"/>
      <c r="B64" s="75"/>
      <c r="C64" s="75"/>
      <c r="D64" s="43" t="s">
        <v>3</v>
      </c>
      <c r="E64" s="11"/>
      <c r="F64" s="14"/>
      <c r="G64" s="14"/>
      <c r="H64" s="14"/>
      <c r="I64" s="14"/>
      <c r="J64" s="14"/>
      <c r="K64" s="14"/>
      <c r="L64" s="14"/>
      <c r="M64" s="14"/>
      <c r="N64" s="14"/>
      <c r="O64" s="14"/>
    </row>
    <row r="65" spans="1:15" ht="39" customHeight="1">
      <c r="A65" s="74"/>
      <c r="B65" s="75"/>
      <c r="C65" s="75"/>
      <c r="D65" s="43" t="s">
        <v>11</v>
      </c>
      <c r="E65" s="11">
        <v>125</v>
      </c>
      <c r="F65" s="14">
        <v>170</v>
      </c>
      <c r="G65" s="14"/>
      <c r="H65" s="14"/>
      <c r="I65" s="14"/>
      <c r="J65" s="14"/>
      <c r="K65" s="14"/>
      <c r="L65" s="14"/>
      <c r="M65" s="14"/>
      <c r="N65" s="14"/>
      <c r="O65" s="14"/>
    </row>
    <row r="66" spans="1:15" ht="54.75" customHeight="1">
      <c r="A66" s="74"/>
      <c r="B66" s="75"/>
      <c r="C66" s="75"/>
      <c r="D66" s="43" t="s">
        <v>108</v>
      </c>
      <c r="E66" s="11">
        <f>E50</f>
        <v>500</v>
      </c>
      <c r="F66" s="11">
        <v>187</v>
      </c>
      <c r="G66" s="14"/>
      <c r="H66" s="14"/>
      <c r="I66" s="14"/>
      <c r="J66" s="14"/>
      <c r="K66" s="14"/>
      <c r="L66" s="14"/>
      <c r="M66" s="14"/>
      <c r="N66" s="14"/>
      <c r="O66" s="14"/>
    </row>
    <row r="67" spans="1:15" ht="27.75" customHeight="1">
      <c r="A67" s="82" t="s">
        <v>44</v>
      </c>
      <c r="B67" s="78" t="s">
        <v>45</v>
      </c>
      <c r="C67" s="78" t="s">
        <v>110</v>
      </c>
      <c r="D67" s="4" t="s">
        <v>46</v>
      </c>
      <c r="E67" s="11">
        <f>(E69/E70)*100</f>
        <v>16</v>
      </c>
      <c r="F67" s="11">
        <f>(F69/F70)*100</f>
        <v>23.52941176470588</v>
      </c>
      <c r="G67" s="11"/>
      <c r="H67" s="11"/>
      <c r="I67" s="11"/>
      <c r="J67" s="11"/>
      <c r="K67" s="11"/>
      <c r="L67" s="11"/>
      <c r="M67" s="11"/>
      <c r="N67" s="11"/>
      <c r="O67" s="11"/>
    </row>
    <row r="68" spans="1:15" ht="17.25" customHeight="1">
      <c r="A68" s="83"/>
      <c r="B68" s="79"/>
      <c r="C68" s="79"/>
      <c r="D68" s="43" t="s">
        <v>3</v>
      </c>
      <c r="E68" s="11"/>
      <c r="F68" s="14"/>
      <c r="G68" s="14"/>
      <c r="H68" s="14"/>
      <c r="I68" s="14"/>
      <c r="J68" s="14"/>
      <c r="K68" s="14"/>
      <c r="L68" s="14"/>
      <c r="M68" s="14"/>
      <c r="N68" s="14"/>
      <c r="O68" s="14"/>
    </row>
    <row r="69" spans="1:15" ht="69.75" customHeight="1">
      <c r="A69" s="83"/>
      <c r="B69" s="79"/>
      <c r="C69" s="79"/>
      <c r="D69" s="43" t="s">
        <v>47</v>
      </c>
      <c r="E69" s="11">
        <v>80</v>
      </c>
      <c r="F69" s="14">
        <v>44</v>
      </c>
      <c r="G69" s="14"/>
      <c r="H69" s="14"/>
      <c r="I69" s="14"/>
      <c r="J69" s="14"/>
      <c r="K69" s="14"/>
      <c r="L69" s="14"/>
      <c r="M69" s="14"/>
      <c r="N69" s="14"/>
      <c r="O69" s="14"/>
    </row>
    <row r="70" spans="1:15" ht="56.25" customHeight="1">
      <c r="A70" s="73"/>
      <c r="B70" s="76"/>
      <c r="C70" s="76"/>
      <c r="D70" s="43" t="s">
        <v>108</v>
      </c>
      <c r="E70" s="11">
        <f>E50</f>
        <v>500</v>
      </c>
      <c r="F70" s="11">
        <v>187</v>
      </c>
      <c r="G70" s="14"/>
      <c r="H70" s="14"/>
      <c r="I70" s="14"/>
      <c r="J70" s="14"/>
      <c r="K70" s="14"/>
      <c r="L70" s="14"/>
      <c r="M70" s="14"/>
      <c r="N70" s="14"/>
      <c r="O70" s="14"/>
    </row>
    <row r="71" spans="1:15" ht="24.95" customHeight="1">
      <c r="A71" s="74" t="s">
        <v>48</v>
      </c>
      <c r="B71" s="75" t="s">
        <v>111</v>
      </c>
      <c r="C71" s="75"/>
      <c r="D71" s="43" t="s">
        <v>49</v>
      </c>
      <c r="E71" s="11">
        <v>10</v>
      </c>
      <c r="F71" s="14">
        <v>0</v>
      </c>
      <c r="G71" s="14"/>
      <c r="H71" s="14"/>
      <c r="I71" s="14"/>
      <c r="J71" s="14"/>
      <c r="K71" s="14"/>
      <c r="L71" s="14"/>
      <c r="M71" s="14"/>
      <c r="N71" s="14"/>
      <c r="O71" s="14"/>
    </row>
    <row r="72" spans="1:15" ht="39" customHeight="1">
      <c r="A72" s="74"/>
      <c r="B72" s="75"/>
      <c r="C72" s="75"/>
      <c r="D72" s="43" t="s">
        <v>50</v>
      </c>
      <c r="E72" s="12" t="s">
        <v>14</v>
      </c>
      <c r="F72" s="12"/>
      <c r="G72" s="14"/>
      <c r="H72" s="14"/>
      <c r="I72" s="14"/>
      <c r="J72" s="14"/>
      <c r="K72" s="14"/>
      <c r="L72" s="14"/>
      <c r="M72" s="14"/>
      <c r="N72" s="14"/>
      <c r="O72" s="14"/>
    </row>
    <row r="73" spans="1:15" ht="64.5" customHeight="1">
      <c r="A73" s="74"/>
      <c r="B73" s="75"/>
      <c r="C73" s="75"/>
      <c r="D73" s="43" t="s">
        <v>51</v>
      </c>
      <c r="E73" s="12" t="s">
        <v>14</v>
      </c>
      <c r="F73" s="12"/>
      <c r="G73" s="14"/>
      <c r="H73" s="14"/>
      <c r="I73" s="14"/>
      <c r="J73" s="14"/>
      <c r="K73" s="14"/>
      <c r="L73" s="14"/>
      <c r="M73" s="14"/>
      <c r="N73" s="14"/>
      <c r="O73" s="14"/>
    </row>
    <row r="74" spans="1:15" ht="50.25" customHeight="1">
      <c r="A74" s="74"/>
      <c r="B74" s="75"/>
      <c r="C74" s="75"/>
      <c r="D74" s="43" t="s">
        <v>52</v>
      </c>
      <c r="E74" s="12" t="s">
        <v>14</v>
      </c>
      <c r="F74" s="12"/>
      <c r="G74" s="14"/>
      <c r="H74" s="14"/>
      <c r="I74" s="14"/>
      <c r="J74" s="14"/>
      <c r="K74" s="14"/>
      <c r="L74" s="14"/>
      <c r="M74" s="14"/>
      <c r="N74" s="14"/>
      <c r="O74" s="14"/>
    </row>
    <row r="75" spans="1:15" ht="24.95" customHeight="1">
      <c r="A75" s="74"/>
      <c r="B75" s="75"/>
      <c r="C75" s="75"/>
      <c r="D75" s="43" t="s">
        <v>54</v>
      </c>
      <c r="E75" s="11"/>
      <c r="F75" s="14">
        <v>0</v>
      </c>
      <c r="G75" s="14"/>
      <c r="H75" s="14"/>
      <c r="I75" s="14"/>
      <c r="J75" s="14"/>
      <c r="K75" s="14"/>
      <c r="L75" s="14"/>
      <c r="M75" s="14"/>
      <c r="N75" s="14"/>
      <c r="O75" s="14"/>
    </row>
    <row r="76" spans="1:15" ht="134.25" customHeight="1">
      <c r="A76" s="74"/>
      <c r="B76" s="75"/>
      <c r="C76" s="75"/>
      <c r="D76" s="43" t="s">
        <v>53</v>
      </c>
      <c r="E76" s="11"/>
      <c r="F76" s="14"/>
      <c r="G76" s="14"/>
      <c r="H76" s="14"/>
      <c r="I76" s="14"/>
      <c r="J76" s="14"/>
      <c r="K76" s="14"/>
      <c r="L76" s="14"/>
      <c r="M76" s="14"/>
      <c r="N76" s="14"/>
      <c r="O76" s="14"/>
    </row>
    <row r="77" spans="1:15" ht="23.25" customHeight="1">
      <c r="A77" s="74" t="s">
        <v>55</v>
      </c>
      <c r="B77" s="98" t="s">
        <v>112</v>
      </c>
      <c r="C77" s="98" t="s">
        <v>113</v>
      </c>
      <c r="D77" s="4" t="s">
        <v>56</v>
      </c>
      <c r="E77" s="11">
        <f>(E79/E80)/2</f>
        <v>40</v>
      </c>
      <c r="F77" s="11">
        <f>F79/F80</f>
        <v>4.2</v>
      </c>
      <c r="G77" s="11"/>
      <c r="H77" s="11"/>
      <c r="I77" s="11"/>
      <c r="J77" s="11"/>
      <c r="K77" s="11"/>
      <c r="L77" s="11"/>
      <c r="M77" s="11"/>
      <c r="N77" s="11"/>
      <c r="O77" s="11"/>
    </row>
    <row r="78" spans="1:15" ht="14.25" customHeight="1">
      <c r="A78" s="74"/>
      <c r="B78" s="99"/>
      <c r="C78" s="99"/>
      <c r="D78" s="43" t="s">
        <v>3</v>
      </c>
      <c r="E78" s="11"/>
      <c r="F78" s="14"/>
      <c r="G78" s="14"/>
      <c r="H78" s="14"/>
      <c r="I78" s="14"/>
      <c r="J78" s="14"/>
      <c r="K78" s="14"/>
      <c r="L78" s="14"/>
      <c r="M78" s="14"/>
      <c r="N78" s="14"/>
      <c r="O78" s="14"/>
    </row>
    <row r="79" spans="1:15" ht="69.75" customHeight="1">
      <c r="A79" s="74"/>
      <c r="B79" s="99"/>
      <c r="C79" s="99"/>
      <c r="D79" s="33" t="s">
        <v>114</v>
      </c>
      <c r="E79" s="11">
        <v>2000</v>
      </c>
      <c r="F79" s="14">
        <v>25.2</v>
      </c>
      <c r="G79" s="14"/>
      <c r="H79" s="14"/>
      <c r="I79" s="14"/>
      <c r="J79" s="14"/>
      <c r="K79" s="14"/>
      <c r="L79" s="14"/>
      <c r="M79" s="14"/>
      <c r="N79" s="14"/>
      <c r="O79" s="14"/>
    </row>
    <row r="80" spans="1:15" ht="53.25" customHeight="1">
      <c r="A80" s="82"/>
      <c r="B80" s="100"/>
      <c r="C80" s="100"/>
      <c r="D80" s="43" t="s">
        <v>115</v>
      </c>
      <c r="E80" s="11">
        <v>25</v>
      </c>
      <c r="F80" s="14">
        <v>6</v>
      </c>
      <c r="G80" s="14"/>
      <c r="H80" s="14"/>
      <c r="I80" s="14"/>
      <c r="J80" s="14"/>
      <c r="K80" s="14"/>
      <c r="L80" s="14"/>
      <c r="M80" s="14"/>
      <c r="N80" s="14"/>
      <c r="O80" s="14"/>
    </row>
    <row r="81" spans="1:15" ht="20.25" customHeight="1">
      <c r="A81" s="30" t="s">
        <v>57</v>
      </c>
      <c r="B81" s="101" t="s">
        <v>116</v>
      </c>
      <c r="C81" s="78" t="s">
        <v>116</v>
      </c>
      <c r="D81" s="4" t="s">
        <v>58</v>
      </c>
      <c r="E81" s="28"/>
      <c r="F81" s="14">
        <f>F83/F84</f>
        <v>0.83962614832390337</v>
      </c>
      <c r="G81" s="14"/>
      <c r="H81" s="14"/>
      <c r="I81" s="14"/>
      <c r="J81" s="14"/>
      <c r="K81" s="14"/>
      <c r="L81" s="14"/>
      <c r="M81" s="14"/>
      <c r="N81" s="14"/>
      <c r="O81" s="14"/>
    </row>
    <row r="82" spans="1:15" ht="13.5" customHeight="1">
      <c r="A82" s="31"/>
      <c r="B82" s="102"/>
      <c r="C82" s="79"/>
      <c r="D82" s="43" t="s">
        <v>3</v>
      </c>
      <c r="E82" s="28"/>
      <c r="F82" s="14"/>
      <c r="G82" s="14"/>
      <c r="H82" s="14"/>
      <c r="I82" s="14"/>
      <c r="J82" s="14"/>
      <c r="K82" s="14"/>
      <c r="L82" s="14"/>
      <c r="M82" s="14"/>
      <c r="N82" s="14"/>
      <c r="O82" s="14"/>
    </row>
    <row r="83" spans="1:15" ht="57" customHeight="1">
      <c r="A83" s="31"/>
      <c r="B83" s="102"/>
      <c r="C83" s="79"/>
      <c r="D83" s="43" t="s">
        <v>117</v>
      </c>
      <c r="E83" s="28"/>
      <c r="F83" s="14">
        <v>27601.87</v>
      </c>
      <c r="G83" s="14"/>
      <c r="H83" s="14"/>
      <c r="I83" s="14"/>
      <c r="J83" s="14"/>
      <c r="K83" s="14"/>
      <c r="L83" s="14"/>
      <c r="M83" s="14"/>
      <c r="N83" s="14"/>
      <c r="O83" s="14"/>
    </row>
    <row r="84" spans="1:15" ht="31.5" customHeight="1">
      <c r="A84" s="31"/>
      <c r="B84" s="102"/>
      <c r="C84" s="76"/>
      <c r="D84" s="43" t="s">
        <v>118</v>
      </c>
      <c r="E84" s="28"/>
      <c r="F84" s="39">
        <v>32874</v>
      </c>
      <c r="G84" s="39"/>
      <c r="H84" s="39"/>
      <c r="I84" s="39"/>
      <c r="J84" s="14"/>
      <c r="K84" s="14"/>
      <c r="L84" s="14"/>
      <c r="M84" s="14"/>
      <c r="N84" s="14"/>
      <c r="O84" s="14"/>
    </row>
    <row r="85" spans="1:15">
      <c r="A85" s="29"/>
      <c r="B85" s="9"/>
      <c r="C85" s="9"/>
      <c r="D85" s="8" t="s">
        <v>15</v>
      </c>
      <c r="E85" s="11" t="e">
        <f>E15+#REF!+E21-#REF!+E40+E62+E77</f>
        <v>#REF!</v>
      </c>
      <c r="F85" s="11">
        <f>F81+F77+F62+F39+F21+F15+F12</f>
        <v>329.79506288805476</v>
      </c>
      <c r="G85" s="11"/>
      <c r="H85" s="11"/>
      <c r="I85" s="11"/>
      <c r="J85" s="11"/>
      <c r="K85" s="11"/>
      <c r="L85" s="11"/>
      <c r="M85" s="11"/>
      <c r="N85" s="11"/>
      <c r="O85" s="11"/>
    </row>
    <row r="86" spans="1:15">
      <c r="A86" s="64" t="s">
        <v>60</v>
      </c>
      <c r="B86" s="65"/>
      <c r="C86" s="65"/>
      <c r="D86" s="66"/>
      <c r="E86" s="11"/>
      <c r="F86" s="14">
        <v>1</v>
      </c>
      <c r="G86" s="14"/>
      <c r="H86" s="14"/>
      <c r="I86" s="14"/>
      <c r="J86" s="14"/>
      <c r="K86" s="14"/>
      <c r="L86" s="14"/>
      <c r="M86" s="14"/>
      <c r="N86" s="14"/>
      <c r="O86" s="14"/>
    </row>
    <row r="87" spans="1:15">
      <c r="A87" s="64" t="s">
        <v>119</v>
      </c>
      <c r="B87" s="65"/>
      <c r="C87" s="65"/>
      <c r="D87" s="66"/>
      <c r="E87" s="11"/>
      <c r="F87" s="14">
        <v>5</v>
      </c>
      <c r="G87" s="14"/>
      <c r="H87" s="14"/>
      <c r="I87" s="14"/>
      <c r="J87" s="14"/>
      <c r="K87" s="14"/>
      <c r="L87" s="14"/>
      <c r="M87" s="14"/>
      <c r="N87" s="14"/>
      <c r="O87" s="14"/>
    </row>
    <row r="88" spans="1:15" ht="33.75" customHeight="1">
      <c r="A88" s="64" t="s">
        <v>136</v>
      </c>
      <c r="B88" s="65"/>
      <c r="C88" s="65"/>
      <c r="D88" s="66"/>
      <c r="E88" s="5"/>
      <c r="F88" s="14">
        <v>5</v>
      </c>
      <c r="G88" s="14"/>
      <c r="H88" s="14"/>
      <c r="I88" s="14"/>
      <c r="J88" s="14"/>
      <c r="K88" s="14"/>
      <c r="L88" s="14"/>
      <c r="M88" s="14"/>
      <c r="N88" s="14"/>
      <c r="O88" s="14"/>
    </row>
    <row r="89" spans="1:15">
      <c r="A89" s="27"/>
    </row>
    <row r="90" spans="1:15">
      <c r="A90" s="27"/>
      <c r="B90" s="3" t="s">
        <v>22</v>
      </c>
      <c r="C90" s="3" t="s">
        <v>23</v>
      </c>
      <c r="D90" s="3" t="s">
        <v>120</v>
      </c>
    </row>
    <row r="91" spans="1:15">
      <c r="A91" s="27"/>
      <c r="I91" s="3">
        <f>SUM(F88:I88)</f>
        <v>5</v>
      </c>
    </row>
    <row r="92" spans="1:15">
      <c r="A92" s="27"/>
      <c r="B92" s="3" t="s">
        <v>24</v>
      </c>
      <c r="C92" s="3" t="s">
        <v>23</v>
      </c>
      <c r="D92" s="3" t="s">
        <v>121</v>
      </c>
    </row>
    <row r="93" spans="1:15">
      <c r="A93" s="27"/>
    </row>
    <row r="94" spans="1:15">
      <c r="A94" s="27"/>
      <c r="C94" s="3" t="s">
        <v>23</v>
      </c>
      <c r="D94" s="3" t="s">
        <v>126</v>
      </c>
    </row>
    <row r="95" spans="1:15">
      <c r="A95" s="27"/>
    </row>
    <row r="96" spans="1:15">
      <c r="A96" s="27"/>
      <c r="C96" s="3" t="s">
        <v>23</v>
      </c>
      <c r="D96" s="3" t="s">
        <v>124</v>
      </c>
    </row>
    <row r="97" spans="1:5">
      <c r="A97" s="27"/>
    </row>
    <row r="98" spans="1:5">
      <c r="A98" s="27"/>
      <c r="C98" s="3" t="s">
        <v>23</v>
      </c>
      <c r="D98" s="3" t="s">
        <v>122</v>
      </c>
    </row>
    <row r="99" spans="1:5">
      <c r="A99" s="27"/>
    </row>
    <row r="100" spans="1:5">
      <c r="A100" s="27"/>
      <c r="C100" s="3" t="s">
        <v>23</v>
      </c>
      <c r="D100" s="3" t="s">
        <v>123</v>
      </c>
    </row>
    <row r="101" spans="1:5">
      <c r="A101" s="27"/>
    </row>
    <row r="102" spans="1:5">
      <c r="A102" s="27"/>
      <c r="C102" s="3" t="s">
        <v>23</v>
      </c>
      <c r="D102" s="3" t="s">
        <v>125</v>
      </c>
    </row>
    <row r="103" spans="1:5">
      <c r="A103" s="27"/>
    </row>
    <row r="104" spans="1:5">
      <c r="A104" s="27"/>
      <c r="B104" s="2"/>
      <c r="E104" s="3"/>
    </row>
    <row r="105" spans="1:5">
      <c r="B105" s="2"/>
      <c r="E105" s="3"/>
    </row>
    <row r="106" spans="1:5">
      <c r="B106" s="2"/>
      <c r="E106" s="3"/>
    </row>
    <row r="107" spans="1:5">
      <c r="B107" s="2"/>
      <c r="E107" s="3"/>
    </row>
  </sheetData>
  <mergeCells count="73">
    <mergeCell ref="A6:D6"/>
    <mergeCell ref="B1:O1"/>
    <mergeCell ref="A2:O2"/>
    <mergeCell ref="A3:D3"/>
    <mergeCell ref="A4:D4"/>
    <mergeCell ref="A5:O5"/>
    <mergeCell ref="A7:D7"/>
    <mergeCell ref="A8:D8"/>
    <mergeCell ref="F8:I8"/>
    <mergeCell ref="A10:A11"/>
    <mergeCell ref="B10:B11"/>
    <mergeCell ref="C10:C11"/>
    <mergeCell ref="D10:D11"/>
    <mergeCell ref="E10:E11"/>
    <mergeCell ref="F10:O10"/>
    <mergeCell ref="A12:A14"/>
    <mergeCell ref="B12:B14"/>
    <mergeCell ref="C12:C14"/>
    <mergeCell ref="A15:A19"/>
    <mergeCell ref="B15:B19"/>
    <mergeCell ref="C15:C19"/>
    <mergeCell ref="A20:A21"/>
    <mergeCell ref="B20:D20"/>
    <mergeCell ref="B21:D21"/>
    <mergeCell ref="A22:A25"/>
    <mergeCell ref="B22:B25"/>
    <mergeCell ref="C22:C25"/>
    <mergeCell ref="A26:A29"/>
    <mergeCell ref="B26:B29"/>
    <mergeCell ref="C26:C29"/>
    <mergeCell ref="A30:A33"/>
    <mergeCell ref="B30:B33"/>
    <mergeCell ref="C30:C33"/>
    <mergeCell ref="A34:A37"/>
    <mergeCell ref="B34:B37"/>
    <mergeCell ref="C34:C37"/>
    <mergeCell ref="A38:A39"/>
    <mergeCell ref="B38:D38"/>
    <mergeCell ref="B39:D39"/>
    <mergeCell ref="A40:A43"/>
    <mergeCell ref="B40:B43"/>
    <mergeCell ref="C40:C43"/>
    <mergeCell ref="A44:A47"/>
    <mergeCell ref="B44:B47"/>
    <mergeCell ref="C44:C47"/>
    <mergeCell ref="A63:A66"/>
    <mergeCell ref="B63:B66"/>
    <mergeCell ref="C63:C66"/>
    <mergeCell ref="A48:A51"/>
    <mergeCell ref="B48:B51"/>
    <mergeCell ref="C48:C51"/>
    <mergeCell ref="A52:A55"/>
    <mergeCell ref="B52:B55"/>
    <mergeCell ref="C52:C55"/>
    <mergeCell ref="A56:A60"/>
    <mergeCell ref="B56:B60"/>
    <mergeCell ref="C56:C60"/>
    <mergeCell ref="A61:A62"/>
    <mergeCell ref="B61:D62"/>
    <mergeCell ref="A67:A70"/>
    <mergeCell ref="B67:B70"/>
    <mergeCell ref="C67:C70"/>
    <mergeCell ref="A71:A76"/>
    <mergeCell ref="B71:B76"/>
    <mergeCell ref="C71:C76"/>
    <mergeCell ref="A87:D87"/>
    <mergeCell ref="A88:D88"/>
    <mergeCell ref="A77:A80"/>
    <mergeCell ref="B77:B80"/>
    <mergeCell ref="C77:C80"/>
    <mergeCell ref="B81:B84"/>
    <mergeCell ref="C81:C84"/>
    <mergeCell ref="A86:D86"/>
  </mergeCells>
  <pageMargins left="0.70866141732283472" right="0.70866141732283472" top="0.74803149606299213" bottom="0.74803149606299213" header="0.31496062992125984" footer="0.31496062992125984"/>
  <pageSetup paperSize="9" scale="57" orientation="landscape" r:id="rId1"/>
</worksheet>
</file>

<file path=xl/worksheets/sheet6.xml><?xml version="1.0" encoding="utf-8"?>
<worksheet xmlns="http://schemas.openxmlformats.org/spreadsheetml/2006/main" xmlns:r="http://schemas.openxmlformats.org/officeDocument/2006/relationships">
  <sheetPr>
    <tabColor theme="5" tint="0.39997558519241921"/>
  </sheetPr>
  <dimension ref="A1:O107"/>
  <sheetViews>
    <sheetView topLeftCell="A76" zoomScale="80" zoomScaleNormal="80" workbookViewId="0">
      <selection activeCell="F86" sqref="F86"/>
    </sheetView>
  </sheetViews>
  <sheetFormatPr defaultRowHeight="15.75"/>
  <cols>
    <col min="1" max="1" width="4.7109375" style="7" customWidth="1"/>
    <col min="2" max="2" width="28.42578125" style="3" customWidth="1"/>
    <col min="3" max="3" width="36.7109375" style="3" customWidth="1"/>
    <col min="4" max="4" width="57.5703125" style="3" customWidth="1"/>
    <col min="5" max="5" width="9.85546875" style="2" hidden="1" customWidth="1"/>
    <col min="6" max="6" width="9.140625" style="3" customWidth="1"/>
    <col min="7" max="7" width="8.5703125" style="3" customWidth="1"/>
    <col min="8" max="8" width="8.85546875" style="3" customWidth="1"/>
    <col min="9" max="9" width="9.5703125" style="3" customWidth="1"/>
    <col min="10" max="16384" width="9.140625" style="3"/>
  </cols>
  <sheetData>
    <row r="1" spans="1:15">
      <c r="A1" s="1"/>
      <c r="B1" s="47" t="s">
        <v>21</v>
      </c>
      <c r="C1" s="48"/>
      <c r="D1" s="48"/>
      <c r="E1" s="49"/>
      <c r="F1" s="49"/>
      <c r="G1" s="49"/>
      <c r="H1" s="49"/>
      <c r="I1" s="49"/>
      <c r="J1" s="49"/>
      <c r="K1" s="49"/>
      <c r="L1" s="49"/>
      <c r="M1" s="49"/>
      <c r="N1" s="49"/>
      <c r="O1" s="49"/>
    </row>
    <row r="2" spans="1:15" ht="63" customHeight="1">
      <c r="A2" s="50" t="s">
        <v>63</v>
      </c>
      <c r="B2" s="51"/>
      <c r="C2" s="51"/>
      <c r="D2" s="51"/>
      <c r="E2" s="52"/>
      <c r="F2" s="52"/>
      <c r="G2" s="52"/>
      <c r="H2" s="52"/>
      <c r="I2" s="52"/>
      <c r="J2" s="52"/>
      <c r="K2" s="52"/>
      <c r="L2" s="52"/>
      <c r="M2" s="52"/>
      <c r="N2" s="52"/>
      <c r="O2" s="52"/>
    </row>
    <row r="3" spans="1:15">
      <c r="A3" s="45"/>
      <c r="B3" s="53"/>
      <c r="C3" s="53"/>
      <c r="D3" s="53"/>
    </row>
    <row r="4" spans="1:15">
      <c r="A4" s="45" t="s">
        <v>64</v>
      </c>
      <c r="B4" s="53"/>
      <c r="C4" s="53"/>
      <c r="D4" s="53"/>
      <c r="F4" s="2">
        <f>F85</f>
        <v>258.27811277467606</v>
      </c>
      <c r="G4" s="2">
        <f t="shared" ref="G4:I4" si="0">G85</f>
        <v>0</v>
      </c>
      <c r="H4" s="2">
        <f t="shared" si="0"/>
        <v>0</v>
      </c>
      <c r="I4" s="2">
        <f t="shared" si="0"/>
        <v>0</v>
      </c>
      <c r="J4" s="3">
        <v>3</v>
      </c>
    </row>
    <row r="5" spans="1:15">
      <c r="A5" s="54" t="s">
        <v>134</v>
      </c>
      <c r="B5" s="55"/>
      <c r="C5" s="55"/>
      <c r="D5" s="55"/>
      <c r="E5" s="49"/>
      <c r="F5" s="49"/>
      <c r="G5" s="49"/>
      <c r="H5" s="49"/>
      <c r="I5" s="49"/>
      <c r="J5" s="49"/>
      <c r="K5" s="49"/>
      <c r="L5" s="49"/>
      <c r="M5" s="49"/>
      <c r="N5" s="49"/>
      <c r="O5" s="49"/>
    </row>
    <row r="6" spans="1:15">
      <c r="A6" s="45" t="s">
        <v>25</v>
      </c>
      <c r="B6" s="46"/>
      <c r="C6" s="46"/>
      <c r="D6" s="46"/>
      <c r="F6" s="3">
        <v>3</v>
      </c>
      <c r="G6" s="3">
        <f t="shared" ref="G6:I7" si="1">G87</f>
        <v>0</v>
      </c>
      <c r="H6" s="3">
        <f t="shared" si="1"/>
        <v>0</v>
      </c>
      <c r="I6" s="3">
        <f t="shared" si="1"/>
        <v>0</v>
      </c>
      <c r="J6" s="3">
        <f>SUM(F6:I6)</f>
        <v>3</v>
      </c>
    </row>
    <row r="7" spans="1:15">
      <c r="A7" s="45" t="s">
        <v>26</v>
      </c>
      <c r="B7" s="46"/>
      <c r="C7" s="46"/>
      <c r="D7" s="46"/>
      <c r="F7" s="3">
        <v>3</v>
      </c>
      <c r="G7" s="3">
        <f t="shared" si="1"/>
        <v>0</v>
      </c>
      <c r="H7" s="3">
        <f t="shared" si="1"/>
        <v>0</v>
      </c>
      <c r="I7" s="3">
        <f t="shared" si="1"/>
        <v>0</v>
      </c>
      <c r="J7" s="3">
        <f>SUM(F7:I7)</f>
        <v>3</v>
      </c>
    </row>
    <row r="8" spans="1:15">
      <c r="A8" s="45" t="s">
        <v>135</v>
      </c>
      <c r="B8" s="46"/>
      <c r="C8" s="46"/>
      <c r="D8" s="46"/>
      <c r="F8" s="56" t="s">
        <v>62</v>
      </c>
      <c r="G8" s="57"/>
      <c r="H8" s="57"/>
      <c r="I8" s="57"/>
      <c r="J8" s="40">
        <f>J4-J7</f>
        <v>0</v>
      </c>
    </row>
    <row r="9" spans="1:15">
      <c r="F9" s="34" t="s">
        <v>61</v>
      </c>
      <c r="G9" s="34"/>
      <c r="H9" s="34"/>
      <c r="I9" s="34"/>
    </row>
    <row r="10" spans="1:15">
      <c r="A10" s="58"/>
      <c r="B10" s="60" t="s">
        <v>0</v>
      </c>
      <c r="C10" s="60" t="s">
        <v>1</v>
      </c>
      <c r="D10" s="60" t="s">
        <v>2</v>
      </c>
      <c r="E10" s="62" t="s">
        <v>12</v>
      </c>
      <c r="F10" s="64" t="s">
        <v>67</v>
      </c>
      <c r="G10" s="65"/>
      <c r="H10" s="65"/>
      <c r="I10" s="65"/>
      <c r="J10" s="65"/>
      <c r="K10" s="65"/>
      <c r="L10" s="65"/>
      <c r="M10" s="65"/>
      <c r="N10" s="65"/>
      <c r="O10" s="66"/>
    </row>
    <row r="11" spans="1:15" ht="106.5" customHeight="1">
      <c r="A11" s="59"/>
      <c r="B11" s="61"/>
      <c r="C11" s="61"/>
      <c r="D11" s="61"/>
      <c r="E11" s="63"/>
      <c r="F11" s="13" t="s">
        <v>68</v>
      </c>
      <c r="G11" s="13"/>
      <c r="H11" s="13"/>
      <c r="I11" s="13"/>
      <c r="J11" s="13"/>
      <c r="K11" s="13"/>
      <c r="L11" s="13"/>
      <c r="M11" s="13"/>
      <c r="N11" s="13"/>
      <c r="O11" s="13"/>
    </row>
    <row r="12" spans="1:15" ht="30.75" customHeight="1">
      <c r="A12" s="67">
        <v>1</v>
      </c>
      <c r="B12" s="70" t="s">
        <v>59</v>
      </c>
      <c r="C12" s="70" t="s">
        <v>69</v>
      </c>
      <c r="D12" s="22" t="s">
        <v>27</v>
      </c>
      <c r="E12" s="44"/>
      <c r="F12" s="14">
        <v>57</v>
      </c>
      <c r="G12" s="13"/>
      <c r="H12" s="13"/>
      <c r="I12" s="13"/>
      <c r="J12" s="13"/>
      <c r="K12" s="13"/>
      <c r="L12" s="13"/>
      <c r="M12" s="13"/>
      <c r="N12" s="13"/>
      <c r="O12" s="13"/>
    </row>
    <row r="13" spans="1:15" ht="18.75" customHeight="1">
      <c r="A13" s="68"/>
      <c r="B13" s="71"/>
      <c r="C13" s="71"/>
      <c r="D13" s="23" t="s">
        <v>3</v>
      </c>
      <c r="E13" s="44"/>
      <c r="F13" s="20"/>
      <c r="G13" s="13"/>
      <c r="H13" s="13"/>
      <c r="I13" s="13"/>
      <c r="J13" s="13"/>
      <c r="K13" s="13"/>
      <c r="L13" s="13"/>
      <c r="M13" s="13"/>
      <c r="N13" s="13"/>
      <c r="O13" s="13"/>
    </row>
    <row r="14" spans="1:15" ht="140.25" customHeight="1">
      <c r="A14" s="69"/>
      <c r="B14" s="72"/>
      <c r="C14" s="72"/>
      <c r="D14" s="21" t="s">
        <v>70</v>
      </c>
      <c r="E14" s="44"/>
      <c r="F14" s="14">
        <v>57</v>
      </c>
      <c r="G14" s="13"/>
      <c r="H14" s="13"/>
      <c r="I14" s="13"/>
      <c r="J14" s="13"/>
      <c r="K14" s="13"/>
      <c r="L14" s="13"/>
      <c r="M14" s="13"/>
      <c r="N14" s="13"/>
      <c r="O14" s="13"/>
    </row>
    <row r="15" spans="1:15" ht="23.25" customHeight="1">
      <c r="A15" s="73">
        <v>2</v>
      </c>
      <c r="B15" s="75" t="s">
        <v>71</v>
      </c>
      <c r="C15" s="76" t="s">
        <v>72</v>
      </c>
      <c r="D15" s="19" t="s">
        <v>127</v>
      </c>
      <c r="E15" s="10">
        <f>(E17/E18)*100</f>
        <v>80</v>
      </c>
      <c r="F15" s="10">
        <f>F17/F18*100*0.5</f>
        <v>16.666666666666664</v>
      </c>
      <c r="G15" s="10"/>
      <c r="H15" s="10"/>
      <c r="I15" s="10"/>
      <c r="J15" s="10"/>
      <c r="K15" s="10"/>
      <c r="L15" s="10"/>
      <c r="M15" s="10"/>
      <c r="N15" s="10"/>
      <c r="O15" s="10"/>
    </row>
    <row r="16" spans="1:15" ht="12.75" customHeight="1">
      <c r="A16" s="74"/>
      <c r="B16" s="75"/>
      <c r="C16" s="75"/>
      <c r="D16" s="6" t="s">
        <v>3</v>
      </c>
      <c r="E16" s="11"/>
      <c r="F16" s="14"/>
      <c r="G16" s="14"/>
      <c r="H16" s="14"/>
      <c r="I16" s="14"/>
      <c r="J16" s="14"/>
      <c r="K16" s="14"/>
      <c r="L16" s="14"/>
      <c r="M16" s="14"/>
      <c r="N16" s="14"/>
      <c r="O16" s="14"/>
    </row>
    <row r="17" spans="1:15" ht="49.5" customHeight="1">
      <c r="A17" s="74"/>
      <c r="B17" s="75"/>
      <c r="C17" s="75"/>
      <c r="D17" s="43" t="s">
        <v>73</v>
      </c>
      <c r="E17" s="11">
        <v>100</v>
      </c>
      <c r="F17" s="14">
        <v>1</v>
      </c>
      <c r="G17" s="14"/>
      <c r="H17" s="14"/>
      <c r="I17" s="14"/>
      <c r="J17" s="14"/>
      <c r="K17" s="14"/>
      <c r="L17" s="14"/>
      <c r="M17" s="14"/>
      <c r="N17" s="14"/>
      <c r="O17" s="14"/>
    </row>
    <row r="18" spans="1:15" ht="48.75" customHeight="1">
      <c r="A18" s="74"/>
      <c r="B18" s="75"/>
      <c r="C18" s="75"/>
      <c r="D18" s="43" t="s">
        <v>74</v>
      </c>
      <c r="E18" s="11">
        <v>125</v>
      </c>
      <c r="F18" s="14">
        <v>3</v>
      </c>
      <c r="G18" s="14"/>
      <c r="H18" s="14"/>
      <c r="I18" s="14"/>
      <c r="J18" s="14"/>
      <c r="K18" s="14"/>
      <c r="L18" s="14"/>
      <c r="M18" s="14"/>
      <c r="N18" s="14"/>
      <c r="O18" s="14"/>
    </row>
    <row r="19" spans="1:15" ht="24.95" customHeight="1">
      <c r="A19" s="74"/>
      <c r="B19" s="75"/>
      <c r="C19" s="75"/>
      <c r="D19" s="4"/>
      <c r="E19" s="11"/>
      <c r="F19" s="14"/>
      <c r="G19" s="14"/>
      <c r="H19" s="14"/>
      <c r="I19" s="14"/>
      <c r="J19" s="14"/>
      <c r="K19" s="14"/>
      <c r="L19" s="14"/>
      <c r="M19" s="14"/>
      <c r="N19" s="14"/>
      <c r="O19" s="14"/>
    </row>
    <row r="20" spans="1:15" ht="31.5" customHeight="1">
      <c r="A20" s="74">
        <v>3</v>
      </c>
      <c r="B20" s="77" t="s">
        <v>75</v>
      </c>
      <c r="C20" s="77"/>
      <c r="D20" s="77"/>
      <c r="E20" s="11"/>
      <c r="F20" s="14"/>
      <c r="G20" s="14"/>
      <c r="H20" s="14"/>
      <c r="I20" s="14"/>
      <c r="J20" s="14"/>
      <c r="K20" s="14"/>
      <c r="L20" s="14"/>
      <c r="M20" s="14"/>
      <c r="N20" s="14"/>
      <c r="O20" s="14"/>
    </row>
    <row r="21" spans="1:15" ht="24.95" customHeight="1">
      <c r="A21" s="74"/>
      <c r="B21" s="77" t="s">
        <v>16</v>
      </c>
      <c r="C21" s="77"/>
      <c r="D21" s="77"/>
      <c r="E21" s="11">
        <f>(E22+E26+E30+E34)/4</f>
        <v>76.25</v>
      </c>
      <c r="F21" s="11">
        <f>(F22+F26+F30+F34)/4</f>
        <v>83.194444444444443</v>
      </c>
      <c r="G21" s="11"/>
      <c r="H21" s="11"/>
      <c r="I21" s="11"/>
      <c r="J21" s="11"/>
      <c r="K21" s="11"/>
      <c r="L21" s="11"/>
      <c r="M21" s="11"/>
      <c r="N21" s="11"/>
      <c r="O21" s="11"/>
    </row>
    <row r="22" spans="1:15" ht="27.75" customHeight="1">
      <c r="A22" s="74" t="s">
        <v>4</v>
      </c>
      <c r="B22" s="75" t="s">
        <v>76</v>
      </c>
      <c r="C22" s="78" t="s">
        <v>77</v>
      </c>
      <c r="D22" s="4" t="s">
        <v>17</v>
      </c>
      <c r="E22" s="11">
        <f>(E24/E25)*100</f>
        <v>80</v>
      </c>
      <c r="F22" s="11">
        <f t="shared" ref="F22" si="2">(F24/F25)*100</f>
        <v>100</v>
      </c>
      <c r="G22" s="11"/>
      <c r="H22" s="11"/>
      <c r="I22" s="11"/>
      <c r="J22" s="11"/>
      <c r="K22" s="11"/>
      <c r="L22" s="11"/>
      <c r="M22" s="11"/>
      <c r="N22" s="11"/>
      <c r="O22" s="11"/>
    </row>
    <row r="23" spans="1:15" ht="12.75" customHeight="1">
      <c r="A23" s="74"/>
      <c r="B23" s="75"/>
      <c r="C23" s="79"/>
      <c r="D23" s="6" t="s">
        <v>3</v>
      </c>
      <c r="E23" s="11"/>
      <c r="F23" s="14"/>
      <c r="G23" s="14"/>
      <c r="H23" s="14"/>
      <c r="I23" s="14"/>
      <c r="J23" s="14"/>
      <c r="K23" s="14"/>
      <c r="L23" s="14"/>
      <c r="M23" s="14"/>
      <c r="N23" s="14"/>
      <c r="O23" s="14"/>
    </row>
    <row r="24" spans="1:15" ht="79.5" customHeight="1">
      <c r="A24" s="74"/>
      <c r="B24" s="75"/>
      <c r="C24" s="79"/>
      <c r="D24" s="18" t="s">
        <v>78</v>
      </c>
      <c r="E24" s="11">
        <v>20</v>
      </c>
      <c r="F24" s="14">
        <v>20</v>
      </c>
      <c r="G24" s="14"/>
      <c r="H24" s="14"/>
      <c r="I24" s="14"/>
      <c r="J24" s="14"/>
      <c r="K24" s="14"/>
      <c r="L24" s="14"/>
      <c r="M24" s="14"/>
      <c r="N24" s="14"/>
      <c r="O24" s="14"/>
    </row>
    <row r="25" spans="1:15" ht="84.75" customHeight="1">
      <c r="A25" s="74"/>
      <c r="B25" s="75"/>
      <c r="C25" s="79"/>
      <c r="D25" s="42" t="s">
        <v>79</v>
      </c>
      <c r="E25" s="11">
        <v>25</v>
      </c>
      <c r="F25" s="14">
        <v>20</v>
      </c>
      <c r="G25" s="14"/>
      <c r="H25" s="14"/>
      <c r="I25" s="14"/>
      <c r="J25" s="14"/>
      <c r="K25" s="14"/>
      <c r="L25" s="14"/>
      <c r="M25" s="14"/>
      <c r="N25" s="14"/>
      <c r="O25" s="14"/>
    </row>
    <row r="26" spans="1:15" ht="24.95" customHeight="1">
      <c r="A26" s="74" t="s">
        <v>5</v>
      </c>
      <c r="B26" s="75" t="s">
        <v>80</v>
      </c>
      <c r="C26" s="75" t="s">
        <v>81</v>
      </c>
      <c r="D26" s="4" t="s">
        <v>18</v>
      </c>
      <c r="E26" s="11">
        <f>(E28/E29)*100</f>
        <v>70</v>
      </c>
      <c r="F26" s="11">
        <f>(F28/F29)*100</f>
        <v>100</v>
      </c>
      <c r="G26" s="11"/>
      <c r="H26" s="11"/>
      <c r="I26" s="11"/>
      <c r="J26" s="11"/>
      <c r="K26" s="11"/>
      <c r="L26" s="11"/>
      <c r="M26" s="11"/>
      <c r="N26" s="11"/>
      <c r="O26" s="11"/>
    </row>
    <row r="27" spans="1:15" ht="14.25" customHeight="1">
      <c r="A27" s="74"/>
      <c r="B27" s="75"/>
      <c r="C27" s="75"/>
      <c r="D27" s="6" t="s">
        <v>3</v>
      </c>
      <c r="E27" s="11"/>
      <c r="F27" s="14"/>
      <c r="G27" s="14"/>
      <c r="H27" s="14"/>
      <c r="I27" s="14"/>
      <c r="J27" s="14"/>
      <c r="K27" s="14"/>
      <c r="L27" s="14"/>
      <c r="M27" s="14"/>
      <c r="N27" s="14"/>
      <c r="O27" s="14"/>
    </row>
    <row r="28" spans="1:15" ht="117" customHeight="1">
      <c r="A28" s="74"/>
      <c r="B28" s="75"/>
      <c r="C28" s="75"/>
      <c r="D28" s="42" t="s">
        <v>82</v>
      </c>
      <c r="E28" s="11">
        <v>14</v>
      </c>
      <c r="F28" s="14">
        <v>20</v>
      </c>
      <c r="G28" s="14"/>
      <c r="H28" s="14"/>
      <c r="I28" s="14"/>
      <c r="J28" s="14"/>
      <c r="K28" s="14"/>
      <c r="L28" s="14"/>
      <c r="M28" s="14"/>
      <c r="N28" s="14"/>
      <c r="O28" s="14"/>
    </row>
    <row r="29" spans="1:15" ht="82.5" customHeight="1">
      <c r="A29" s="74"/>
      <c r="B29" s="75"/>
      <c r="C29" s="75"/>
      <c r="D29" s="42" t="s">
        <v>83</v>
      </c>
      <c r="E29" s="11">
        <f>E24</f>
        <v>20</v>
      </c>
      <c r="F29" s="11">
        <v>20</v>
      </c>
      <c r="G29" s="14"/>
      <c r="H29" s="14"/>
      <c r="I29" s="14"/>
      <c r="J29" s="14"/>
      <c r="K29" s="14"/>
      <c r="L29" s="14"/>
      <c r="M29" s="14"/>
      <c r="N29" s="14"/>
      <c r="O29" s="14"/>
    </row>
    <row r="30" spans="1:15" ht="26.25" customHeight="1">
      <c r="A30" s="74" t="s">
        <v>6</v>
      </c>
      <c r="B30" s="78" t="s">
        <v>84</v>
      </c>
      <c r="C30" s="78" t="s">
        <v>85</v>
      </c>
      <c r="D30" s="4" t="s">
        <v>19</v>
      </c>
      <c r="E30" s="11">
        <f>(E32/E33)*100</f>
        <v>80</v>
      </c>
      <c r="F30" s="11">
        <f t="shared" ref="F30" si="3">(F32/F33)*100</f>
        <v>55.000000000000007</v>
      </c>
      <c r="G30" s="11"/>
      <c r="H30" s="11"/>
      <c r="I30" s="11"/>
      <c r="J30" s="11"/>
      <c r="K30" s="11"/>
      <c r="L30" s="11"/>
      <c r="M30" s="11"/>
      <c r="N30" s="11"/>
      <c r="O30" s="11"/>
    </row>
    <row r="31" spans="1:15" ht="14.25" customHeight="1">
      <c r="A31" s="74"/>
      <c r="B31" s="79"/>
      <c r="C31" s="80"/>
      <c r="D31" s="43" t="s">
        <v>3</v>
      </c>
      <c r="E31" s="11"/>
      <c r="F31" s="14"/>
      <c r="G31" s="14"/>
      <c r="H31" s="14"/>
      <c r="I31" s="14"/>
      <c r="J31" s="14"/>
      <c r="K31" s="14"/>
      <c r="L31" s="14"/>
      <c r="M31" s="14"/>
      <c r="N31" s="14"/>
      <c r="O31" s="14"/>
    </row>
    <row r="32" spans="1:15" ht="82.5" customHeight="1">
      <c r="A32" s="74"/>
      <c r="B32" s="79"/>
      <c r="C32" s="80"/>
      <c r="D32" s="43" t="s">
        <v>86</v>
      </c>
      <c r="E32" s="11">
        <v>16</v>
      </c>
      <c r="F32" s="14">
        <v>11</v>
      </c>
      <c r="G32" s="14"/>
      <c r="H32" s="14"/>
      <c r="I32" s="14"/>
      <c r="J32" s="14"/>
      <c r="K32" s="14"/>
      <c r="L32" s="14"/>
      <c r="M32" s="14"/>
      <c r="N32" s="14"/>
      <c r="O32" s="14"/>
    </row>
    <row r="33" spans="1:15" ht="84.75" customHeight="1">
      <c r="A33" s="74"/>
      <c r="B33" s="76"/>
      <c r="C33" s="81"/>
      <c r="D33" s="42" t="s">
        <v>83</v>
      </c>
      <c r="E33" s="11">
        <f>E24</f>
        <v>20</v>
      </c>
      <c r="F33" s="11">
        <v>20</v>
      </c>
      <c r="G33" s="14"/>
      <c r="H33" s="14"/>
      <c r="I33" s="14"/>
      <c r="J33" s="14"/>
      <c r="K33" s="14"/>
      <c r="L33" s="14"/>
      <c r="M33" s="14"/>
      <c r="N33" s="14"/>
      <c r="O33" s="14"/>
    </row>
    <row r="34" spans="1:15" ht="24.95" customHeight="1">
      <c r="A34" s="82" t="s">
        <v>7</v>
      </c>
      <c r="B34" s="78" t="s">
        <v>90</v>
      </c>
      <c r="C34" s="78" t="s">
        <v>89</v>
      </c>
      <c r="D34" s="4" t="s">
        <v>20</v>
      </c>
      <c r="E34" s="11">
        <f>(E36/E37)*100</f>
        <v>75</v>
      </c>
      <c r="F34" s="11">
        <f t="shared" ref="F34" si="4">(F36/F37)*100</f>
        <v>77.777777777777786</v>
      </c>
      <c r="G34" s="11"/>
      <c r="H34" s="11"/>
      <c r="I34" s="11"/>
      <c r="J34" s="11"/>
      <c r="K34" s="11"/>
      <c r="L34" s="11"/>
      <c r="M34" s="11"/>
      <c r="N34" s="11"/>
      <c r="O34" s="11"/>
    </row>
    <row r="35" spans="1:15" ht="14.25" customHeight="1">
      <c r="A35" s="83"/>
      <c r="B35" s="79"/>
      <c r="C35" s="79"/>
      <c r="D35" s="43" t="s">
        <v>3</v>
      </c>
      <c r="E35" s="11"/>
      <c r="F35" s="14"/>
      <c r="G35" s="14"/>
      <c r="H35" s="14"/>
      <c r="I35" s="14"/>
      <c r="J35" s="14"/>
      <c r="K35" s="14"/>
      <c r="L35" s="14"/>
      <c r="M35" s="14"/>
      <c r="N35" s="14"/>
      <c r="O35" s="14"/>
    </row>
    <row r="36" spans="1:15" ht="82.5" customHeight="1">
      <c r="A36" s="83"/>
      <c r="B36" s="79"/>
      <c r="C36" s="79"/>
      <c r="D36" s="41" t="s">
        <v>88</v>
      </c>
      <c r="E36" s="11">
        <v>15</v>
      </c>
      <c r="F36" s="14">
        <v>7</v>
      </c>
      <c r="G36" s="14"/>
      <c r="H36" s="14"/>
      <c r="I36" s="14"/>
      <c r="J36" s="14"/>
      <c r="K36" s="14"/>
      <c r="L36" s="14"/>
      <c r="M36" s="14"/>
      <c r="N36" s="14"/>
      <c r="O36" s="14"/>
    </row>
    <row r="37" spans="1:15" ht="68.25" customHeight="1">
      <c r="A37" s="73"/>
      <c r="B37" s="76"/>
      <c r="C37" s="76"/>
      <c r="D37" s="42" t="s">
        <v>87</v>
      </c>
      <c r="E37" s="11">
        <v>20</v>
      </c>
      <c r="F37" s="14">
        <v>9</v>
      </c>
      <c r="G37" s="14"/>
      <c r="H37" s="14"/>
      <c r="I37" s="14"/>
      <c r="J37" s="14"/>
      <c r="K37" s="14"/>
      <c r="L37" s="14"/>
      <c r="M37" s="14"/>
      <c r="N37" s="14"/>
      <c r="O37" s="14"/>
    </row>
    <row r="38" spans="1:15" ht="30" customHeight="1">
      <c r="A38" s="74">
        <v>4</v>
      </c>
      <c r="B38" s="77" t="s">
        <v>91</v>
      </c>
      <c r="C38" s="77"/>
      <c r="D38" s="77"/>
      <c r="E38" s="11"/>
      <c r="F38" s="14"/>
      <c r="G38" s="14"/>
      <c r="H38" s="14"/>
      <c r="I38" s="14"/>
      <c r="J38" s="14"/>
      <c r="K38" s="14"/>
      <c r="L38" s="14"/>
      <c r="M38" s="14"/>
      <c r="N38" s="14"/>
      <c r="O38" s="14"/>
    </row>
    <row r="39" spans="1:15" ht="24.95" customHeight="1">
      <c r="A39" s="74"/>
      <c r="B39" s="77" t="s">
        <v>28</v>
      </c>
      <c r="C39" s="77"/>
      <c r="D39" s="77"/>
      <c r="E39" s="11"/>
      <c r="F39" s="11">
        <f>(F40+F44-F52-F56-F48)/5</f>
        <v>-17.461127158555733</v>
      </c>
      <c r="G39" s="11"/>
      <c r="H39" s="11"/>
      <c r="I39" s="11"/>
      <c r="J39" s="11"/>
      <c r="K39" s="11"/>
      <c r="L39" s="11"/>
      <c r="M39" s="11"/>
      <c r="N39" s="11"/>
      <c r="O39" s="11"/>
    </row>
    <row r="40" spans="1:15" ht="24.95" customHeight="1">
      <c r="A40" s="74" t="s">
        <v>30</v>
      </c>
      <c r="B40" s="75" t="s">
        <v>92</v>
      </c>
      <c r="C40" s="75" t="s">
        <v>93</v>
      </c>
      <c r="D40" s="4" t="s">
        <v>29</v>
      </c>
      <c r="E40" s="11">
        <f>(E42/E43)*100</f>
        <v>24</v>
      </c>
      <c r="F40" s="11">
        <f>(F42/F43)*100</f>
        <v>0</v>
      </c>
      <c r="G40" s="11"/>
      <c r="H40" s="11"/>
      <c r="I40" s="11"/>
      <c r="J40" s="11"/>
      <c r="K40" s="11"/>
      <c r="L40" s="11"/>
      <c r="M40" s="11"/>
      <c r="N40" s="11"/>
      <c r="O40" s="11"/>
    </row>
    <row r="41" spans="1:15" ht="15" customHeight="1">
      <c r="A41" s="74"/>
      <c r="B41" s="75"/>
      <c r="C41" s="75"/>
      <c r="D41" s="43" t="s">
        <v>3</v>
      </c>
      <c r="E41" s="11"/>
      <c r="F41" s="14"/>
      <c r="G41" s="14"/>
      <c r="H41" s="14"/>
      <c r="I41" s="14"/>
      <c r="J41" s="14"/>
      <c r="K41" s="14"/>
      <c r="L41" s="14"/>
      <c r="M41" s="14"/>
      <c r="N41" s="14"/>
      <c r="O41" s="14"/>
    </row>
    <row r="42" spans="1:15" ht="68.25" customHeight="1">
      <c r="A42" s="74"/>
      <c r="B42" s="75"/>
      <c r="C42" s="75"/>
      <c r="D42" s="43" t="s">
        <v>94</v>
      </c>
      <c r="E42" s="11">
        <v>12</v>
      </c>
      <c r="F42" s="14">
        <v>0</v>
      </c>
      <c r="G42" s="14"/>
      <c r="H42" s="14"/>
      <c r="I42" s="14"/>
      <c r="J42" s="14"/>
      <c r="K42" s="14"/>
      <c r="L42" s="14"/>
      <c r="M42" s="14"/>
      <c r="N42" s="14"/>
      <c r="O42" s="14"/>
    </row>
    <row r="43" spans="1:15" ht="82.5" customHeight="1">
      <c r="A43" s="74"/>
      <c r="B43" s="75"/>
      <c r="C43" s="75"/>
      <c r="D43" s="43" t="s">
        <v>95</v>
      </c>
      <c r="E43" s="11">
        <v>50</v>
      </c>
      <c r="F43" s="14">
        <v>49</v>
      </c>
      <c r="G43" s="14"/>
      <c r="H43" s="14"/>
      <c r="I43" s="14"/>
      <c r="J43" s="14"/>
      <c r="K43" s="14"/>
      <c r="L43" s="14"/>
      <c r="M43" s="14"/>
      <c r="N43" s="14"/>
      <c r="O43" s="14"/>
    </row>
    <row r="44" spans="1:15" ht="24.95" customHeight="1">
      <c r="A44" s="82" t="s">
        <v>31</v>
      </c>
      <c r="B44" s="78" t="s">
        <v>96</v>
      </c>
      <c r="C44" s="78" t="s">
        <v>97</v>
      </c>
      <c r="D44" s="4" t="s">
        <v>32</v>
      </c>
      <c r="E44" s="11">
        <f>(E46/E47)*100</f>
        <v>48</v>
      </c>
      <c r="F44" s="11">
        <f t="shared" ref="F44" si="5">(F46/F47)*100</f>
        <v>22.448979591836736</v>
      </c>
      <c r="G44" s="11"/>
      <c r="H44" s="11"/>
      <c r="I44" s="11"/>
      <c r="J44" s="11"/>
      <c r="K44" s="11"/>
      <c r="L44" s="11"/>
      <c r="M44" s="11"/>
      <c r="N44" s="11"/>
      <c r="O44" s="11"/>
    </row>
    <row r="45" spans="1:15" ht="15" customHeight="1">
      <c r="A45" s="83"/>
      <c r="B45" s="79"/>
      <c r="C45" s="79"/>
      <c r="D45" s="43" t="s">
        <v>3</v>
      </c>
      <c r="E45" s="11"/>
      <c r="F45" s="14"/>
      <c r="G45" s="14"/>
      <c r="H45" s="14"/>
      <c r="I45" s="14"/>
      <c r="J45" s="14"/>
      <c r="K45" s="14"/>
      <c r="L45" s="14"/>
      <c r="M45" s="14"/>
      <c r="N45" s="14"/>
      <c r="O45" s="14"/>
    </row>
    <row r="46" spans="1:15" ht="108.75" customHeight="1">
      <c r="A46" s="83"/>
      <c r="B46" s="79"/>
      <c r="C46" s="79"/>
      <c r="D46" s="43" t="s">
        <v>137</v>
      </c>
      <c r="E46" s="11">
        <v>24</v>
      </c>
      <c r="F46" s="14">
        <v>11</v>
      </c>
      <c r="G46" s="14"/>
      <c r="H46" s="14"/>
      <c r="I46" s="14"/>
      <c r="J46" s="14"/>
      <c r="K46" s="14"/>
      <c r="L46" s="14"/>
      <c r="M46" s="14"/>
      <c r="N46" s="14"/>
      <c r="O46" s="14"/>
    </row>
    <row r="47" spans="1:15" ht="135" customHeight="1">
      <c r="A47" s="73"/>
      <c r="B47" s="76"/>
      <c r="C47" s="76"/>
      <c r="D47" s="42" t="s">
        <v>98</v>
      </c>
      <c r="E47" s="11">
        <f>E43</f>
        <v>50</v>
      </c>
      <c r="F47" s="11">
        <v>49</v>
      </c>
      <c r="G47" s="14"/>
      <c r="H47" s="14"/>
      <c r="I47" s="14"/>
      <c r="J47" s="14"/>
      <c r="K47" s="14"/>
      <c r="L47" s="14"/>
      <c r="M47" s="14"/>
      <c r="N47" s="14"/>
      <c r="O47" s="14"/>
    </row>
    <row r="48" spans="1:15" s="32" customFormat="1" ht="23.25" customHeight="1">
      <c r="A48" s="84" t="s">
        <v>9</v>
      </c>
      <c r="B48" s="85" t="s">
        <v>33</v>
      </c>
      <c r="C48" s="86" t="s">
        <v>99</v>
      </c>
      <c r="D48" s="25" t="s">
        <v>34</v>
      </c>
      <c r="E48" s="24">
        <f>(E50/E51)</f>
        <v>20.833333333333332</v>
      </c>
      <c r="F48" s="24">
        <f>(F50/F51)</f>
        <v>14.384615384615385</v>
      </c>
      <c r="G48" s="24"/>
      <c r="H48" s="24"/>
      <c r="I48" s="24"/>
      <c r="J48" s="24"/>
      <c r="K48" s="24"/>
      <c r="L48" s="24"/>
      <c r="M48" s="24"/>
      <c r="N48" s="24"/>
      <c r="O48" s="24"/>
    </row>
    <row r="49" spans="1:15" s="32" customFormat="1" ht="23.25" customHeight="1">
      <c r="A49" s="84"/>
      <c r="B49" s="85"/>
      <c r="C49" s="87"/>
      <c r="D49" s="26" t="s">
        <v>3</v>
      </c>
      <c r="E49" s="24"/>
      <c r="F49" s="15"/>
      <c r="G49" s="15"/>
      <c r="H49" s="15"/>
      <c r="I49" s="15"/>
      <c r="J49" s="15"/>
      <c r="K49" s="15"/>
      <c r="L49" s="15"/>
      <c r="M49" s="15"/>
      <c r="N49" s="15"/>
      <c r="O49" s="15"/>
    </row>
    <row r="50" spans="1:15" s="32" customFormat="1" ht="71.25" customHeight="1">
      <c r="A50" s="84"/>
      <c r="B50" s="85"/>
      <c r="C50" s="87"/>
      <c r="D50" s="26" t="s">
        <v>100</v>
      </c>
      <c r="E50" s="24">
        <v>500</v>
      </c>
      <c r="F50" s="24">
        <v>187</v>
      </c>
      <c r="G50" s="15"/>
      <c r="H50" s="15"/>
      <c r="I50" s="15"/>
      <c r="J50" s="15"/>
      <c r="K50" s="15"/>
      <c r="L50" s="15"/>
      <c r="M50" s="15"/>
      <c r="N50" s="15"/>
      <c r="O50" s="15"/>
    </row>
    <row r="51" spans="1:15" s="32" customFormat="1" ht="88.5" customHeight="1">
      <c r="A51" s="84"/>
      <c r="B51" s="85"/>
      <c r="C51" s="88"/>
      <c r="D51" s="26" t="s">
        <v>13</v>
      </c>
      <c r="E51" s="24">
        <v>24</v>
      </c>
      <c r="F51" s="15">
        <v>13</v>
      </c>
      <c r="G51" s="15"/>
      <c r="H51" s="15"/>
      <c r="I51" s="15"/>
      <c r="J51" s="15"/>
      <c r="K51" s="15"/>
      <c r="L51" s="15"/>
      <c r="M51" s="15"/>
      <c r="N51" s="15"/>
      <c r="O51" s="15"/>
    </row>
    <row r="52" spans="1:15" s="32" customFormat="1" ht="20.25" customHeight="1">
      <c r="A52" s="89" t="s">
        <v>35</v>
      </c>
      <c r="B52" s="86" t="s">
        <v>8</v>
      </c>
      <c r="C52" s="86" t="s">
        <v>104</v>
      </c>
      <c r="D52" s="25" t="s">
        <v>36</v>
      </c>
      <c r="E52" s="24">
        <f>(E54/E55)</f>
        <v>41.666666666666664</v>
      </c>
      <c r="F52" s="24">
        <f>(F54/F55)</f>
        <v>93.5</v>
      </c>
      <c r="G52" s="24"/>
      <c r="H52" s="24"/>
      <c r="I52" s="24"/>
      <c r="J52" s="24"/>
      <c r="K52" s="24"/>
      <c r="L52" s="24"/>
      <c r="M52" s="24"/>
      <c r="N52" s="24"/>
      <c r="O52" s="24"/>
    </row>
    <row r="53" spans="1:15" s="32" customFormat="1" ht="15.75" customHeight="1">
      <c r="A53" s="90"/>
      <c r="B53" s="87"/>
      <c r="C53" s="87"/>
      <c r="D53" s="26" t="s">
        <v>3</v>
      </c>
      <c r="E53" s="24"/>
      <c r="F53" s="15"/>
      <c r="G53" s="15"/>
      <c r="H53" s="15"/>
      <c r="I53" s="15"/>
      <c r="J53" s="15"/>
      <c r="K53" s="15"/>
      <c r="L53" s="15"/>
      <c r="M53" s="15"/>
      <c r="N53" s="15"/>
      <c r="O53" s="15"/>
    </row>
    <row r="54" spans="1:15" s="32" customFormat="1" ht="49.5" customHeight="1">
      <c r="A54" s="90"/>
      <c r="B54" s="87"/>
      <c r="C54" s="87"/>
      <c r="D54" s="26" t="s">
        <v>101</v>
      </c>
      <c r="E54" s="24">
        <f>E50</f>
        <v>500</v>
      </c>
      <c r="F54" s="24">
        <v>187</v>
      </c>
      <c r="G54" s="15"/>
      <c r="H54" s="15"/>
      <c r="I54" s="15"/>
      <c r="J54" s="15"/>
      <c r="K54" s="15"/>
      <c r="L54" s="15"/>
      <c r="M54" s="15"/>
      <c r="N54" s="15"/>
      <c r="O54" s="15"/>
    </row>
    <row r="55" spans="1:15" s="32" customFormat="1" ht="66" customHeight="1">
      <c r="A55" s="90"/>
      <c r="B55" s="87"/>
      <c r="C55" s="87"/>
      <c r="D55" s="26" t="s">
        <v>102</v>
      </c>
      <c r="E55" s="24">
        <v>12</v>
      </c>
      <c r="F55" s="15">
        <v>2</v>
      </c>
      <c r="G55" s="15"/>
      <c r="H55" s="15"/>
      <c r="I55" s="15"/>
      <c r="J55" s="15"/>
      <c r="K55" s="15"/>
      <c r="L55" s="15"/>
      <c r="M55" s="15"/>
      <c r="N55" s="15"/>
      <c r="O55" s="15"/>
    </row>
    <row r="56" spans="1:15" s="32" customFormat="1" ht="20.25" customHeight="1">
      <c r="A56" s="90" t="s">
        <v>37</v>
      </c>
      <c r="B56" s="85" t="s">
        <v>10</v>
      </c>
      <c r="C56" s="86" t="s">
        <v>103</v>
      </c>
      <c r="D56" s="25" t="s">
        <v>38</v>
      </c>
      <c r="E56" s="24">
        <f>E58/((E59+E60)*25)</f>
        <v>1.4285714285714286</v>
      </c>
      <c r="F56" s="24">
        <f>F58/((F59+F60)*25)</f>
        <v>1.87</v>
      </c>
      <c r="G56" s="24"/>
      <c r="H56" s="24"/>
      <c r="I56" s="24"/>
      <c r="J56" s="24"/>
      <c r="K56" s="24"/>
      <c r="L56" s="24"/>
      <c r="M56" s="24"/>
      <c r="N56" s="24"/>
      <c r="O56" s="24"/>
    </row>
    <row r="57" spans="1:15" s="32" customFormat="1" ht="14.25" customHeight="1">
      <c r="A57" s="90"/>
      <c r="B57" s="85"/>
      <c r="C57" s="87"/>
      <c r="D57" s="26" t="s">
        <v>3</v>
      </c>
      <c r="E57" s="24"/>
      <c r="F57" s="15"/>
      <c r="G57" s="15"/>
      <c r="H57" s="15"/>
      <c r="I57" s="15"/>
      <c r="J57" s="15"/>
      <c r="K57" s="15"/>
      <c r="L57" s="15"/>
      <c r="M57" s="15"/>
      <c r="N57" s="15"/>
      <c r="O57" s="15"/>
    </row>
    <row r="58" spans="1:15" s="32" customFormat="1" ht="49.5" customHeight="1">
      <c r="A58" s="90"/>
      <c r="B58" s="85"/>
      <c r="C58" s="87"/>
      <c r="D58" s="26" t="s">
        <v>100</v>
      </c>
      <c r="E58" s="24">
        <f>E50</f>
        <v>500</v>
      </c>
      <c r="F58" s="24">
        <v>187</v>
      </c>
      <c r="G58" s="15"/>
      <c r="H58" s="15"/>
      <c r="I58" s="15"/>
      <c r="J58" s="15"/>
      <c r="K58" s="15"/>
      <c r="L58" s="15"/>
      <c r="M58" s="15"/>
      <c r="N58" s="15"/>
      <c r="O58" s="15"/>
    </row>
    <row r="59" spans="1:15" s="32" customFormat="1" ht="65.25" customHeight="1">
      <c r="A59" s="90"/>
      <c r="B59" s="85"/>
      <c r="C59" s="87"/>
      <c r="D59" s="26" t="s">
        <v>105</v>
      </c>
      <c r="E59" s="24">
        <v>12</v>
      </c>
      <c r="F59" s="15">
        <v>2</v>
      </c>
      <c r="G59" s="15"/>
      <c r="H59" s="15"/>
      <c r="I59" s="15"/>
      <c r="J59" s="15"/>
      <c r="K59" s="15"/>
      <c r="L59" s="15"/>
      <c r="M59" s="15"/>
      <c r="N59" s="15"/>
      <c r="O59" s="15"/>
    </row>
    <row r="60" spans="1:15" s="32" customFormat="1" ht="69" customHeight="1">
      <c r="A60" s="91"/>
      <c r="B60" s="85"/>
      <c r="C60" s="88"/>
      <c r="D60" s="26" t="s">
        <v>106</v>
      </c>
      <c r="E60" s="24">
        <v>2</v>
      </c>
      <c r="F60" s="15">
        <v>2</v>
      </c>
      <c r="G60" s="15"/>
      <c r="H60" s="15"/>
      <c r="I60" s="15"/>
      <c r="J60" s="15"/>
      <c r="K60" s="15"/>
      <c r="L60" s="15"/>
      <c r="M60" s="15"/>
      <c r="N60" s="15"/>
      <c r="O60" s="15"/>
    </row>
    <row r="61" spans="1:15" ht="19.5" customHeight="1">
      <c r="A61" s="74" t="s">
        <v>39</v>
      </c>
      <c r="B61" s="92" t="s">
        <v>41</v>
      </c>
      <c r="C61" s="93"/>
      <c r="D61" s="94"/>
      <c r="E61" s="11"/>
      <c r="F61" s="14"/>
      <c r="G61" s="14"/>
      <c r="H61" s="14"/>
      <c r="I61" s="14"/>
      <c r="J61" s="14"/>
      <c r="K61" s="14"/>
      <c r="L61" s="14"/>
      <c r="M61" s="14"/>
      <c r="N61" s="14"/>
      <c r="O61" s="14"/>
    </row>
    <row r="62" spans="1:15" ht="19.5" customHeight="1">
      <c r="A62" s="74"/>
      <c r="B62" s="95"/>
      <c r="C62" s="96"/>
      <c r="D62" s="97"/>
      <c r="E62" s="11">
        <f>E63+E67+E71</f>
        <v>51</v>
      </c>
      <c r="F62" s="11">
        <f t="shared" ref="F62" si="6">F63+F67+F71</f>
        <v>114.43850267379679</v>
      </c>
      <c r="G62" s="11"/>
      <c r="H62" s="11"/>
      <c r="I62" s="11"/>
      <c r="J62" s="11"/>
      <c r="K62" s="11"/>
      <c r="L62" s="11"/>
      <c r="M62" s="11"/>
      <c r="N62" s="11"/>
      <c r="O62" s="11"/>
    </row>
    <row r="63" spans="1:15" ht="24.95" customHeight="1">
      <c r="A63" s="74" t="s">
        <v>40</v>
      </c>
      <c r="B63" s="75" t="s">
        <v>42</v>
      </c>
      <c r="C63" s="75" t="s">
        <v>107</v>
      </c>
      <c r="D63" s="4" t="s">
        <v>43</v>
      </c>
      <c r="E63" s="11">
        <f>(E65/E66)*100</f>
        <v>25</v>
      </c>
      <c r="F63" s="11">
        <f>(F65/F66)*100</f>
        <v>90.909090909090907</v>
      </c>
      <c r="G63" s="11"/>
      <c r="H63" s="11"/>
      <c r="I63" s="11"/>
      <c r="J63" s="11"/>
      <c r="K63" s="11"/>
      <c r="L63" s="11"/>
      <c r="M63" s="11"/>
      <c r="N63" s="11"/>
      <c r="O63" s="11"/>
    </row>
    <row r="64" spans="1:15" ht="16.5" customHeight="1">
      <c r="A64" s="74"/>
      <c r="B64" s="75"/>
      <c r="C64" s="75"/>
      <c r="D64" s="43" t="s">
        <v>3</v>
      </c>
      <c r="E64" s="11"/>
      <c r="F64" s="14"/>
      <c r="G64" s="14"/>
      <c r="H64" s="14"/>
      <c r="I64" s="14"/>
      <c r="J64" s="14"/>
      <c r="K64" s="14"/>
      <c r="L64" s="14"/>
      <c r="M64" s="14"/>
      <c r="N64" s="14"/>
      <c r="O64" s="14"/>
    </row>
    <row r="65" spans="1:15" ht="39" customHeight="1">
      <c r="A65" s="74"/>
      <c r="B65" s="75"/>
      <c r="C65" s="75"/>
      <c r="D65" s="43" t="s">
        <v>11</v>
      </c>
      <c r="E65" s="11">
        <v>125</v>
      </c>
      <c r="F65" s="14">
        <v>170</v>
      </c>
      <c r="G65" s="14"/>
      <c r="H65" s="14"/>
      <c r="I65" s="14"/>
      <c r="J65" s="14"/>
      <c r="K65" s="14"/>
      <c r="L65" s="14"/>
      <c r="M65" s="14"/>
      <c r="N65" s="14"/>
      <c r="O65" s="14"/>
    </row>
    <row r="66" spans="1:15" ht="54.75" customHeight="1">
      <c r="A66" s="74"/>
      <c r="B66" s="75"/>
      <c r="C66" s="75"/>
      <c r="D66" s="43" t="s">
        <v>108</v>
      </c>
      <c r="E66" s="11">
        <f>E50</f>
        <v>500</v>
      </c>
      <c r="F66" s="11">
        <v>187</v>
      </c>
      <c r="G66" s="14"/>
      <c r="H66" s="14"/>
      <c r="I66" s="14"/>
      <c r="J66" s="14"/>
      <c r="K66" s="14"/>
      <c r="L66" s="14"/>
      <c r="M66" s="14"/>
      <c r="N66" s="14"/>
      <c r="O66" s="14"/>
    </row>
    <row r="67" spans="1:15" ht="27.75" customHeight="1">
      <c r="A67" s="82" t="s">
        <v>44</v>
      </c>
      <c r="B67" s="78" t="s">
        <v>45</v>
      </c>
      <c r="C67" s="78" t="s">
        <v>110</v>
      </c>
      <c r="D67" s="4" t="s">
        <v>46</v>
      </c>
      <c r="E67" s="11">
        <f>(E69/E70)*100</f>
        <v>16</v>
      </c>
      <c r="F67" s="11">
        <f>(F69/F70)*100</f>
        <v>23.52941176470588</v>
      </c>
      <c r="G67" s="11"/>
      <c r="H67" s="11"/>
      <c r="I67" s="11"/>
      <c r="J67" s="11"/>
      <c r="K67" s="11"/>
      <c r="L67" s="11"/>
      <c r="M67" s="11"/>
      <c r="N67" s="11"/>
      <c r="O67" s="11"/>
    </row>
    <row r="68" spans="1:15" ht="17.25" customHeight="1">
      <c r="A68" s="83"/>
      <c r="B68" s="79"/>
      <c r="C68" s="79"/>
      <c r="D68" s="43" t="s">
        <v>3</v>
      </c>
      <c r="E68" s="11"/>
      <c r="F68" s="14"/>
      <c r="G68" s="14"/>
      <c r="H68" s="14"/>
      <c r="I68" s="14"/>
      <c r="J68" s="14"/>
      <c r="K68" s="14"/>
      <c r="L68" s="14"/>
      <c r="M68" s="14"/>
      <c r="N68" s="14"/>
      <c r="O68" s="14"/>
    </row>
    <row r="69" spans="1:15" ht="69.75" customHeight="1">
      <c r="A69" s="83"/>
      <c r="B69" s="79"/>
      <c r="C69" s="79"/>
      <c r="D69" s="43" t="s">
        <v>47</v>
      </c>
      <c r="E69" s="11">
        <v>80</v>
      </c>
      <c r="F69" s="14">
        <v>44</v>
      </c>
      <c r="G69" s="14"/>
      <c r="H69" s="14"/>
      <c r="I69" s="14"/>
      <c r="J69" s="14"/>
      <c r="K69" s="14"/>
      <c r="L69" s="14"/>
      <c r="M69" s="14"/>
      <c r="N69" s="14"/>
      <c r="O69" s="14"/>
    </row>
    <row r="70" spans="1:15" ht="56.25" customHeight="1">
      <c r="A70" s="73"/>
      <c r="B70" s="76"/>
      <c r="C70" s="76"/>
      <c r="D70" s="43" t="s">
        <v>108</v>
      </c>
      <c r="E70" s="11">
        <f>E50</f>
        <v>500</v>
      </c>
      <c r="F70" s="11">
        <v>187</v>
      </c>
      <c r="G70" s="14"/>
      <c r="H70" s="14"/>
      <c r="I70" s="14"/>
      <c r="J70" s="14"/>
      <c r="K70" s="14"/>
      <c r="L70" s="14"/>
      <c r="M70" s="14"/>
      <c r="N70" s="14"/>
      <c r="O70" s="14"/>
    </row>
    <row r="71" spans="1:15" ht="24.95" customHeight="1">
      <c r="A71" s="74" t="s">
        <v>48</v>
      </c>
      <c r="B71" s="75" t="s">
        <v>111</v>
      </c>
      <c r="C71" s="75"/>
      <c r="D71" s="43" t="s">
        <v>49</v>
      </c>
      <c r="E71" s="11">
        <v>10</v>
      </c>
      <c r="F71" s="14">
        <v>0</v>
      </c>
      <c r="G71" s="14"/>
      <c r="H71" s="14"/>
      <c r="I71" s="14"/>
      <c r="J71" s="14"/>
      <c r="K71" s="14"/>
      <c r="L71" s="14"/>
      <c r="M71" s="14"/>
      <c r="N71" s="14"/>
      <c r="O71" s="14"/>
    </row>
    <row r="72" spans="1:15" ht="39" customHeight="1">
      <c r="A72" s="74"/>
      <c r="B72" s="75"/>
      <c r="C72" s="75"/>
      <c r="D72" s="43" t="s">
        <v>50</v>
      </c>
      <c r="E72" s="12" t="s">
        <v>14</v>
      </c>
      <c r="F72" s="12"/>
      <c r="G72" s="14"/>
      <c r="H72" s="14"/>
      <c r="I72" s="14"/>
      <c r="J72" s="14"/>
      <c r="K72" s="14"/>
      <c r="L72" s="14"/>
      <c r="M72" s="14"/>
      <c r="N72" s="14"/>
      <c r="O72" s="14"/>
    </row>
    <row r="73" spans="1:15" ht="64.5" customHeight="1">
      <c r="A73" s="74"/>
      <c r="B73" s="75"/>
      <c r="C73" s="75"/>
      <c r="D73" s="43" t="s">
        <v>51</v>
      </c>
      <c r="E73" s="12" t="s">
        <v>14</v>
      </c>
      <c r="F73" s="12"/>
      <c r="G73" s="14"/>
      <c r="H73" s="14"/>
      <c r="I73" s="14"/>
      <c r="J73" s="14"/>
      <c r="K73" s="14"/>
      <c r="L73" s="14"/>
      <c r="M73" s="14"/>
      <c r="N73" s="14"/>
      <c r="O73" s="14"/>
    </row>
    <row r="74" spans="1:15" ht="50.25" customHeight="1">
      <c r="A74" s="74"/>
      <c r="B74" s="75"/>
      <c r="C74" s="75"/>
      <c r="D74" s="43" t="s">
        <v>52</v>
      </c>
      <c r="E74" s="12" t="s">
        <v>14</v>
      </c>
      <c r="F74" s="12"/>
      <c r="G74" s="14"/>
      <c r="H74" s="14"/>
      <c r="I74" s="14"/>
      <c r="J74" s="14"/>
      <c r="K74" s="14"/>
      <c r="L74" s="14"/>
      <c r="M74" s="14"/>
      <c r="N74" s="14"/>
      <c r="O74" s="14"/>
    </row>
    <row r="75" spans="1:15" ht="24.95" customHeight="1">
      <c r="A75" s="74"/>
      <c r="B75" s="75"/>
      <c r="C75" s="75"/>
      <c r="D75" s="43" t="s">
        <v>54</v>
      </c>
      <c r="E75" s="11"/>
      <c r="F75" s="14">
        <v>0</v>
      </c>
      <c r="G75" s="14"/>
      <c r="H75" s="14"/>
      <c r="I75" s="14"/>
      <c r="J75" s="14"/>
      <c r="K75" s="14"/>
      <c r="L75" s="14"/>
      <c r="M75" s="14"/>
      <c r="N75" s="14"/>
      <c r="O75" s="14"/>
    </row>
    <row r="76" spans="1:15" ht="134.25" customHeight="1">
      <c r="A76" s="74"/>
      <c r="B76" s="75"/>
      <c r="C76" s="75"/>
      <c r="D76" s="43" t="s">
        <v>53</v>
      </c>
      <c r="E76" s="11"/>
      <c r="F76" s="14"/>
      <c r="G76" s="14"/>
      <c r="H76" s="14"/>
      <c r="I76" s="14"/>
      <c r="J76" s="14"/>
      <c r="K76" s="14"/>
      <c r="L76" s="14"/>
      <c r="M76" s="14"/>
      <c r="N76" s="14"/>
      <c r="O76" s="14"/>
    </row>
    <row r="77" spans="1:15" ht="23.25" customHeight="1">
      <c r="A77" s="74" t="s">
        <v>55</v>
      </c>
      <c r="B77" s="98" t="s">
        <v>112</v>
      </c>
      <c r="C77" s="98" t="s">
        <v>113</v>
      </c>
      <c r="D77" s="4" t="s">
        <v>56</v>
      </c>
      <c r="E77" s="11">
        <f>(E79/E80)/2</f>
        <v>40</v>
      </c>
      <c r="F77" s="11">
        <f>F79/F80</f>
        <v>3.6</v>
      </c>
      <c r="G77" s="11"/>
      <c r="H77" s="11"/>
      <c r="I77" s="11"/>
      <c r="J77" s="11"/>
      <c r="K77" s="11"/>
      <c r="L77" s="11"/>
      <c r="M77" s="11"/>
      <c r="N77" s="11"/>
      <c r="O77" s="11"/>
    </row>
    <row r="78" spans="1:15" ht="14.25" customHeight="1">
      <c r="A78" s="74"/>
      <c r="B78" s="99"/>
      <c r="C78" s="99"/>
      <c r="D78" s="43" t="s">
        <v>3</v>
      </c>
      <c r="E78" s="11"/>
      <c r="F78" s="14"/>
      <c r="G78" s="14"/>
      <c r="H78" s="14"/>
      <c r="I78" s="14"/>
      <c r="J78" s="14"/>
      <c r="K78" s="14"/>
      <c r="L78" s="14"/>
      <c r="M78" s="14"/>
      <c r="N78" s="14"/>
      <c r="O78" s="14"/>
    </row>
    <row r="79" spans="1:15" ht="69.75" customHeight="1">
      <c r="A79" s="74"/>
      <c r="B79" s="99"/>
      <c r="C79" s="99"/>
      <c r="D79" s="33" t="s">
        <v>114</v>
      </c>
      <c r="E79" s="11">
        <v>2000</v>
      </c>
      <c r="F79" s="14">
        <v>3.6</v>
      </c>
      <c r="G79" s="14"/>
      <c r="H79" s="14"/>
      <c r="I79" s="14"/>
      <c r="J79" s="14"/>
      <c r="K79" s="14"/>
      <c r="L79" s="14"/>
      <c r="M79" s="14"/>
      <c r="N79" s="14"/>
      <c r="O79" s="14"/>
    </row>
    <row r="80" spans="1:15" ht="53.25" customHeight="1">
      <c r="A80" s="82"/>
      <c r="B80" s="100"/>
      <c r="C80" s="100"/>
      <c r="D80" s="43" t="s">
        <v>115</v>
      </c>
      <c r="E80" s="11">
        <v>25</v>
      </c>
      <c r="F80" s="14">
        <v>1</v>
      </c>
      <c r="G80" s="14"/>
      <c r="H80" s="14"/>
      <c r="I80" s="14"/>
      <c r="J80" s="14"/>
      <c r="K80" s="14"/>
      <c r="L80" s="14"/>
      <c r="M80" s="14"/>
      <c r="N80" s="14"/>
      <c r="O80" s="14"/>
    </row>
    <row r="81" spans="1:15" ht="20.25" customHeight="1">
      <c r="A81" s="30" t="s">
        <v>57</v>
      </c>
      <c r="B81" s="101" t="s">
        <v>116</v>
      </c>
      <c r="C81" s="78" t="s">
        <v>116</v>
      </c>
      <c r="D81" s="4" t="s">
        <v>58</v>
      </c>
      <c r="E81" s="28"/>
      <c r="F81" s="14">
        <f>F83/F84</f>
        <v>0.83962614832390337</v>
      </c>
      <c r="G81" s="14"/>
      <c r="H81" s="14"/>
      <c r="I81" s="14"/>
      <c r="J81" s="14"/>
      <c r="K81" s="14"/>
      <c r="L81" s="14"/>
      <c r="M81" s="14"/>
      <c r="N81" s="14"/>
      <c r="O81" s="14"/>
    </row>
    <row r="82" spans="1:15" ht="13.5" customHeight="1">
      <c r="A82" s="31"/>
      <c r="B82" s="102"/>
      <c r="C82" s="79"/>
      <c r="D82" s="43" t="s">
        <v>3</v>
      </c>
      <c r="E82" s="28"/>
      <c r="F82" s="14"/>
      <c r="G82" s="14"/>
      <c r="H82" s="14"/>
      <c r="I82" s="14"/>
      <c r="J82" s="14"/>
      <c r="K82" s="14"/>
      <c r="L82" s="14"/>
      <c r="M82" s="14"/>
      <c r="N82" s="14"/>
      <c r="O82" s="14"/>
    </row>
    <row r="83" spans="1:15" ht="57" customHeight="1">
      <c r="A83" s="31"/>
      <c r="B83" s="102"/>
      <c r="C83" s="79"/>
      <c r="D83" s="43" t="s">
        <v>117</v>
      </c>
      <c r="E83" s="28"/>
      <c r="F83" s="14">
        <v>27601.87</v>
      </c>
      <c r="G83" s="14"/>
      <c r="H83" s="14"/>
      <c r="I83" s="14"/>
      <c r="J83" s="14"/>
      <c r="K83" s="14"/>
      <c r="L83" s="14"/>
      <c r="M83" s="14"/>
      <c r="N83" s="14"/>
      <c r="O83" s="14"/>
    </row>
    <row r="84" spans="1:15" ht="31.5" customHeight="1">
      <c r="A84" s="31"/>
      <c r="B84" s="102"/>
      <c r="C84" s="76"/>
      <c r="D84" s="43" t="s">
        <v>118</v>
      </c>
      <c r="E84" s="28"/>
      <c r="F84" s="39">
        <v>32874</v>
      </c>
      <c r="G84" s="39"/>
      <c r="H84" s="39"/>
      <c r="I84" s="39"/>
      <c r="J84" s="14"/>
      <c r="K84" s="14"/>
      <c r="L84" s="14"/>
      <c r="M84" s="14"/>
      <c r="N84" s="14"/>
      <c r="O84" s="14"/>
    </row>
    <row r="85" spans="1:15">
      <c r="A85" s="29"/>
      <c r="B85" s="9"/>
      <c r="C85" s="9"/>
      <c r="D85" s="8" t="s">
        <v>15</v>
      </c>
      <c r="E85" s="11" t="e">
        <f>E15+#REF!+E21-#REF!+E40+E62+E77</f>
        <v>#REF!</v>
      </c>
      <c r="F85" s="11">
        <f>F81+F77+F62+F39+F21+F15+F12</f>
        <v>258.27811277467606</v>
      </c>
      <c r="G85" s="11"/>
      <c r="H85" s="11"/>
      <c r="I85" s="11"/>
      <c r="J85" s="11"/>
      <c r="K85" s="11"/>
      <c r="L85" s="11"/>
      <c r="M85" s="11"/>
      <c r="N85" s="11"/>
      <c r="O85" s="11"/>
    </row>
    <row r="86" spans="1:15">
      <c r="A86" s="64" t="s">
        <v>60</v>
      </c>
      <c r="B86" s="65"/>
      <c r="C86" s="65"/>
      <c r="D86" s="66"/>
      <c r="E86" s="11"/>
      <c r="F86" s="14">
        <v>1</v>
      </c>
      <c r="G86" s="14"/>
      <c r="H86" s="14"/>
      <c r="I86" s="14"/>
      <c r="J86" s="14"/>
      <c r="K86" s="14"/>
      <c r="L86" s="14"/>
      <c r="M86" s="14"/>
      <c r="N86" s="14"/>
      <c r="O86" s="14"/>
    </row>
    <row r="87" spans="1:15">
      <c r="A87" s="64" t="s">
        <v>119</v>
      </c>
      <c r="B87" s="65"/>
      <c r="C87" s="65"/>
      <c r="D87" s="66"/>
      <c r="E87" s="11"/>
      <c r="F87" s="14">
        <v>3</v>
      </c>
      <c r="G87" s="14"/>
      <c r="H87" s="14"/>
      <c r="I87" s="14"/>
      <c r="J87" s="14"/>
      <c r="K87" s="14"/>
      <c r="L87" s="14"/>
      <c r="M87" s="14"/>
      <c r="N87" s="14"/>
      <c r="O87" s="14"/>
    </row>
    <row r="88" spans="1:15" ht="33.75" customHeight="1">
      <c r="A88" s="64" t="s">
        <v>136</v>
      </c>
      <c r="B88" s="65"/>
      <c r="C88" s="65"/>
      <c r="D88" s="66"/>
      <c r="E88" s="5"/>
      <c r="F88" s="14">
        <v>3</v>
      </c>
      <c r="G88" s="14"/>
      <c r="H88" s="14"/>
      <c r="I88" s="14"/>
      <c r="J88" s="14"/>
      <c r="K88" s="14"/>
      <c r="L88" s="14"/>
      <c r="M88" s="14"/>
      <c r="N88" s="14"/>
      <c r="O88" s="14"/>
    </row>
    <row r="89" spans="1:15">
      <c r="A89" s="27"/>
    </row>
    <row r="90" spans="1:15">
      <c r="A90" s="27"/>
      <c r="B90" s="3" t="s">
        <v>22</v>
      </c>
      <c r="C90" s="3" t="s">
        <v>23</v>
      </c>
      <c r="D90" s="3" t="s">
        <v>120</v>
      </c>
    </row>
    <row r="91" spans="1:15">
      <c r="A91" s="27"/>
      <c r="I91" s="3">
        <f>SUM(F88:I88)</f>
        <v>3</v>
      </c>
    </row>
    <row r="92" spans="1:15">
      <c r="A92" s="27"/>
      <c r="B92" s="3" t="s">
        <v>24</v>
      </c>
      <c r="C92" s="3" t="s">
        <v>23</v>
      </c>
      <c r="D92" s="3" t="s">
        <v>121</v>
      </c>
    </row>
    <row r="93" spans="1:15">
      <c r="A93" s="27"/>
    </row>
    <row r="94" spans="1:15">
      <c r="A94" s="27"/>
      <c r="C94" s="3" t="s">
        <v>23</v>
      </c>
      <c r="D94" s="3" t="s">
        <v>126</v>
      </c>
    </row>
    <row r="95" spans="1:15">
      <c r="A95" s="27"/>
    </row>
    <row r="96" spans="1:15">
      <c r="A96" s="27"/>
      <c r="C96" s="3" t="s">
        <v>23</v>
      </c>
      <c r="D96" s="3" t="s">
        <v>124</v>
      </c>
    </row>
    <row r="97" spans="1:5">
      <c r="A97" s="27"/>
    </row>
    <row r="98" spans="1:5">
      <c r="A98" s="27"/>
      <c r="C98" s="3" t="s">
        <v>23</v>
      </c>
      <c r="D98" s="3" t="s">
        <v>122</v>
      </c>
    </row>
    <row r="99" spans="1:5">
      <c r="A99" s="27"/>
    </row>
    <row r="100" spans="1:5">
      <c r="A100" s="27"/>
      <c r="C100" s="3" t="s">
        <v>23</v>
      </c>
      <c r="D100" s="3" t="s">
        <v>123</v>
      </c>
    </row>
    <row r="101" spans="1:5">
      <c r="A101" s="27"/>
    </row>
    <row r="102" spans="1:5">
      <c r="A102" s="27"/>
      <c r="C102" s="3" t="s">
        <v>23</v>
      </c>
      <c r="D102" s="3" t="s">
        <v>125</v>
      </c>
    </row>
    <row r="103" spans="1:5">
      <c r="A103" s="27"/>
    </row>
    <row r="104" spans="1:5">
      <c r="A104" s="27"/>
      <c r="B104" s="2"/>
      <c r="E104" s="3"/>
    </row>
    <row r="105" spans="1:5">
      <c r="B105" s="2"/>
      <c r="E105" s="3"/>
    </row>
    <row r="106" spans="1:5">
      <c r="B106" s="2"/>
      <c r="E106" s="3"/>
    </row>
    <row r="107" spans="1:5">
      <c r="B107" s="2"/>
      <c r="E107" s="3"/>
    </row>
  </sheetData>
  <mergeCells count="73">
    <mergeCell ref="A6:D6"/>
    <mergeCell ref="B1:O1"/>
    <mergeCell ref="A2:O2"/>
    <mergeCell ref="A3:D3"/>
    <mergeCell ref="A4:D4"/>
    <mergeCell ref="A5:O5"/>
    <mergeCell ref="A7:D7"/>
    <mergeCell ref="A8:D8"/>
    <mergeCell ref="F8:I8"/>
    <mergeCell ref="A10:A11"/>
    <mergeCell ref="B10:B11"/>
    <mergeCell ref="C10:C11"/>
    <mergeCell ref="D10:D11"/>
    <mergeCell ref="E10:E11"/>
    <mergeCell ref="F10:O10"/>
    <mergeCell ref="A12:A14"/>
    <mergeCell ref="B12:B14"/>
    <mergeCell ref="C12:C14"/>
    <mergeCell ref="A15:A19"/>
    <mergeCell ref="B15:B19"/>
    <mergeCell ref="C15:C19"/>
    <mergeCell ref="A20:A21"/>
    <mergeCell ref="B20:D20"/>
    <mergeCell ref="B21:D21"/>
    <mergeCell ref="A22:A25"/>
    <mergeCell ref="B22:B25"/>
    <mergeCell ref="C22:C25"/>
    <mergeCell ref="A26:A29"/>
    <mergeCell ref="B26:B29"/>
    <mergeCell ref="C26:C29"/>
    <mergeCell ref="A30:A33"/>
    <mergeCell ref="B30:B33"/>
    <mergeCell ref="C30:C33"/>
    <mergeCell ref="A34:A37"/>
    <mergeCell ref="B34:B37"/>
    <mergeCell ref="C34:C37"/>
    <mergeCell ref="A38:A39"/>
    <mergeCell ref="B38:D38"/>
    <mergeCell ref="B39:D39"/>
    <mergeCell ref="A40:A43"/>
    <mergeCell ref="B40:B43"/>
    <mergeCell ref="C40:C43"/>
    <mergeCell ref="A44:A47"/>
    <mergeCell ref="B44:B47"/>
    <mergeCell ref="C44:C47"/>
    <mergeCell ref="A63:A66"/>
    <mergeCell ref="B63:B66"/>
    <mergeCell ref="C63:C66"/>
    <mergeCell ref="A48:A51"/>
    <mergeCell ref="B48:B51"/>
    <mergeCell ref="C48:C51"/>
    <mergeCell ref="A52:A55"/>
    <mergeCell ref="B52:B55"/>
    <mergeCell ref="C52:C55"/>
    <mergeCell ref="A56:A60"/>
    <mergeCell ref="B56:B60"/>
    <mergeCell ref="C56:C60"/>
    <mergeCell ref="A61:A62"/>
    <mergeCell ref="B61:D62"/>
    <mergeCell ref="A67:A70"/>
    <mergeCell ref="B67:B70"/>
    <mergeCell ref="C67:C70"/>
    <mergeCell ref="A71:A76"/>
    <mergeCell ref="B71:B76"/>
    <mergeCell ref="C71:C76"/>
    <mergeCell ref="A87:D87"/>
    <mergeCell ref="A88:D88"/>
    <mergeCell ref="A77:A80"/>
    <mergeCell ref="B77:B80"/>
    <mergeCell ref="C77:C80"/>
    <mergeCell ref="B81:B84"/>
    <mergeCell ref="C81:C84"/>
    <mergeCell ref="A86:D86"/>
  </mergeCells>
  <pageMargins left="0.70866141732283472" right="0.70866141732283472" top="0.74803149606299213" bottom="0.74803149606299213" header="0.31496062992125984" footer="0.31496062992125984"/>
  <pageSetup paperSize="9"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53.02.02 9кл </vt:lpstr>
      <vt:lpstr>53.02.03 9кл</vt:lpstr>
      <vt:lpstr>53.02.04 9кл </vt:lpstr>
      <vt:lpstr>53.02.05 9кл </vt:lpstr>
      <vt:lpstr>53.02.06 9кл </vt:lpstr>
      <vt:lpstr>53.02.07 9кл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2017-05-23T12:39:31Z</dcterms:modified>
</cp:coreProperties>
</file>